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72" windowHeight="4716" tabRatio="741" activeTab="0"/>
  </bookViews>
  <sheets>
    <sheet name="TABULKA-3.liga_Z" sheetId="1" r:id="rId1"/>
    <sheet name="rozpis_3.liga_Z" sheetId="2" r:id="rId2"/>
    <sheet name="5.k.Kla_ChluA" sheetId="3" r:id="rId3"/>
    <sheet name="5.k.JuA_Kla" sheetId="4" r:id="rId4"/>
    <sheet name="5.k.Chrá_JuB" sheetId="5" r:id="rId5"/>
    <sheet name="5.k.Chrá_ChluA" sheetId="6" r:id="rId6"/>
    <sheet name="4.k.ChluA_JuB" sheetId="7" r:id="rId7"/>
    <sheet name="4.k.Chrá_JuA" sheetId="8" r:id="rId8"/>
    <sheet name="4.k.Kla_JuB" sheetId="9" r:id="rId9"/>
    <sheet name="4.k.ChluA_JuA" sheetId="10" r:id="rId10"/>
    <sheet name="3.k.JuB_JuA" sheetId="11" r:id="rId11"/>
    <sheet name="3.k.Kla_Chrá" sheetId="12" r:id="rId12"/>
    <sheet name="3.k.Kla_JuA" sheetId="13" r:id="rId13"/>
    <sheet name="3.k.ChluA_Chrá" sheetId="14" r:id="rId14"/>
    <sheet name="2.k.JuB_Chrá" sheetId="15" r:id="rId15"/>
    <sheet name="2.k.ChluA_Kla" sheetId="16" r:id="rId16"/>
    <sheet name="2.k.JuA_Chrá" sheetId="17" r:id="rId17"/>
    <sheet name="2.k.JuB_ChluA" sheetId="18" r:id="rId18"/>
    <sheet name="1.k.JuA_ChluA" sheetId="19" r:id="rId19"/>
    <sheet name="1.k.JuB_Kla" sheetId="20" r:id="rId20"/>
    <sheet name="1.k.Chrá_Kla" sheetId="21" r:id="rId21"/>
    <sheet name="1.k.JuA_JuB" sheetId="22" r:id="rId22"/>
  </sheets>
  <externalReferences>
    <externalReference r:id="rId25"/>
  </externalReferences>
  <definedNames>
    <definedName name="_xlnm.Print_Area" localSheetId="20">'1.k.Chrá_Kla'!$B$2:$T$26</definedName>
    <definedName name="_xlnm.Print_Area" localSheetId="18">'1.k.JuA_ChluA'!$B$2:$T$26</definedName>
    <definedName name="_xlnm.Print_Area" localSheetId="21">'1.k.JuA_JuB'!$B$2:$T$26</definedName>
    <definedName name="_xlnm.Print_Area" localSheetId="19">'1.k.JuB_Kla'!$B$2:$T$26</definedName>
    <definedName name="_xlnm.Print_Area" localSheetId="15">'2.k.ChluA_Kla'!$B$2:$T$26</definedName>
    <definedName name="_xlnm.Print_Area" localSheetId="16">'2.k.JuA_Chrá'!$B$2:$T$26</definedName>
    <definedName name="_xlnm.Print_Area" localSheetId="17">'2.k.JuB_ChluA'!$B$2:$T$26</definedName>
    <definedName name="_xlnm.Print_Area" localSheetId="14">'2.k.JuB_Chrá'!$B$2:$T$26</definedName>
    <definedName name="_xlnm.Print_Area" localSheetId="13">'3.k.ChluA_Chrá'!$B$2:$T$26</definedName>
    <definedName name="_xlnm.Print_Area" localSheetId="10">'3.k.JuB_JuA'!$B$2:$T$26</definedName>
    <definedName name="_xlnm.Print_Area" localSheetId="11">'3.k.Kla_Chrá'!$B$2:$T$26</definedName>
    <definedName name="_xlnm.Print_Area" localSheetId="12">'3.k.Kla_JuA'!$B$2:$T$26</definedName>
    <definedName name="_xlnm.Print_Area" localSheetId="9">'4.k.ChluA_JuA'!$B$2:$T$26</definedName>
    <definedName name="_xlnm.Print_Area" localSheetId="6">'4.k.ChluA_JuB'!$B$2:$T$26</definedName>
    <definedName name="_xlnm.Print_Area" localSheetId="7">'4.k.Chrá_JuA'!$B$2:$T$26</definedName>
    <definedName name="_xlnm.Print_Area" localSheetId="8">'4.k.Kla_JuB'!$B$2:$T$26</definedName>
    <definedName name="_xlnm.Print_Area" localSheetId="5">'5.k.Chrá_ChluA'!$B$2:$T$26</definedName>
    <definedName name="_xlnm.Print_Area" localSheetId="4">'5.k.Chrá_JuB'!$B$2:$T$26</definedName>
    <definedName name="_xlnm.Print_Area" localSheetId="3">'5.k.JuA_Kla'!$B$2:$T$26</definedName>
    <definedName name="_xlnm.Print_Area" localSheetId="2">'5.k.Kla_ChluA'!$B$2:$T$26</definedName>
  </definedNames>
  <calcPr fullCalcOnLoad="1"/>
</workbook>
</file>

<file path=xl/sharedStrings.xml><?xml version="1.0" encoding="utf-8"?>
<sst xmlns="http://schemas.openxmlformats.org/spreadsheetml/2006/main" count="1792" uniqueCount="296">
  <si>
    <t>1.</t>
  </si>
  <si>
    <t>SK Jupiter A</t>
  </si>
  <si>
    <t xml:space="preserve">  </t>
  </si>
  <si>
    <t>výhry</t>
  </si>
  <si>
    <t>remízy</t>
  </si>
  <si>
    <t>prohry</t>
  </si>
  <si>
    <t>body</t>
  </si>
  <si>
    <t>2.</t>
  </si>
  <si>
    <t>3.</t>
  </si>
  <si>
    <t>4.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</si>
  <si>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</si>
  <si>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</si>
  <si>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</si>
  <si>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</si>
  <si>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</si>
  <si>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</si>
  <si>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odehráno</t>
  </si>
  <si>
    <t>ZÚ Badminton Klatovy</t>
  </si>
  <si>
    <t>dopolední utkání - začátek 9:00</t>
  </si>
  <si>
    <t>odpolední utkání - začátek 15:00</t>
  </si>
  <si>
    <t>-</t>
  </si>
  <si>
    <t>ZÚ Klatovy</t>
  </si>
  <si>
    <t>TJ Spartak Chrást</t>
  </si>
  <si>
    <t>5.</t>
  </si>
  <si>
    <t>SK Jupiter B</t>
  </si>
  <si>
    <t>odpolední utkání - začátek ??? - finale</t>
  </si>
  <si>
    <t>poražený 1x4</t>
  </si>
  <si>
    <t>poražený 2x3</t>
  </si>
  <si>
    <t>vítěz 1x4</t>
  </si>
  <si>
    <t>vítěz 2x3</t>
  </si>
  <si>
    <t>Keramika Chlumčany A</t>
  </si>
  <si>
    <t>K.Chlumčany A</t>
  </si>
  <si>
    <t>ZÁPIS O UTKÁNÍ SMÍŠENÝCH DRUŽSTEV</t>
  </si>
  <si>
    <t>Název soutěže:</t>
  </si>
  <si>
    <t>3. liga Západ  družstev - dospělí - ZpčBaS</t>
  </si>
  <si>
    <t>Sezona:</t>
  </si>
  <si>
    <t>Družstvo "A"</t>
  </si>
  <si>
    <t>Datum:</t>
  </si>
  <si>
    <t>Družstvo "B"</t>
  </si>
  <si>
    <t>Místo:</t>
  </si>
  <si>
    <t>Vrchní rozhodčí:</t>
  </si>
  <si>
    <t>Tomáš Knopp</t>
  </si>
  <si>
    <t>kolo</t>
  </si>
  <si>
    <t>Výsledky setů</t>
  </si>
  <si>
    <t>Součet míčů</t>
  </si>
  <si>
    <t>Sety</t>
  </si>
  <si>
    <t>Body</t>
  </si>
  <si>
    <t>Rozhodčí</t>
  </si>
  <si>
    <t>smíšená čtyřhra</t>
  </si>
  <si>
    <t>Novák David, Zůzová Marcela</t>
  </si>
  <si>
    <t>:</t>
  </si>
  <si>
    <t>2.čtyřhra mužů</t>
  </si>
  <si>
    <t>Šeďa Vít, Schröfel Erik</t>
  </si>
  <si>
    <t>čtyřhra žen</t>
  </si>
  <si>
    <t>Pučelíková Radka, Zůzová Marcela</t>
  </si>
  <si>
    <t>1.čtyřhra mužů</t>
  </si>
  <si>
    <t>3.dvouhra mužů</t>
  </si>
  <si>
    <t>Hron Richard</t>
  </si>
  <si>
    <t>2.dvouhra mužů</t>
  </si>
  <si>
    <t>dvouhra   žen</t>
  </si>
  <si>
    <t>Pučelíková Radka</t>
  </si>
  <si>
    <t>Krupičková Aneta</t>
  </si>
  <si>
    <t>1.dvouhra mužů</t>
  </si>
  <si>
    <t>Dušek Jan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</si>
  <si>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</si>
  <si>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</si>
  <si>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</si>
  <si>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</si>
  <si>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</si>
  <si>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</si>
  <si>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Zápotocký David, Hlušičková Nicole</t>
  </si>
  <si>
    <t>Zacharová Lenka, Hlušičková Nicole</t>
  </si>
  <si>
    <t>Holý Miloš, Novák David</t>
  </si>
  <si>
    <t>Takáč Michal</t>
  </si>
  <si>
    <t>Takáč Roman</t>
  </si>
  <si>
    <t>Zacharová Lenka</t>
  </si>
  <si>
    <t>Kovařík Petr, Lanzendorfová Olina</t>
  </si>
  <si>
    <t>Novotná Lucie, Lanzendorfová Olina</t>
  </si>
  <si>
    <t>Novotná Lucie</t>
  </si>
  <si>
    <t>Matoušek Ondřej</t>
  </si>
  <si>
    <t>3. liga Západ - družstev dospělých - 2023/2024</t>
  </si>
  <si>
    <r>
      <t>tabulka po</t>
    </r>
    <r>
      <rPr>
        <b/>
        <sz val="12"/>
        <rFont val="Arial"/>
        <family val="2"/>
      </rPr>
      <t xml:space="preserve"> 1. kole - 29.10.2023</t>
    </r>
  </si>
  <si>
    <t>3. liga Západ - družstev dospělých - 2023 / 2024</t>
  </si>
  <si>
    <t>1. kolo - 29.10.2023  (neděle)</t>
  </si>
  <si>
    <t>volno</t>
  </si>
  <si>
    <t>2. kolo - 26.11.2023 (neděle)</t>
  </si>
  <si>
    <t>3. kolo - 16.12.2023</t>
  </si>
  <si>
    <t>4. kolo - 6.1.2024</t>
  </si>
  <si>
    <t>5. kolo - 24.2.2024</t>
  </si>
  <si>
    <t>Play OFF - 6.4.2024</t>
  </si>
  <si>
    <t>4 : 4</t>
  </si>
  <si>
    <t>29.10.2023</t>
  </si>
  <si>
    <t>2023/2024</t>
  </si>
  <si>
    <t>Hejna Luboš, Bláhová Barbara</t>
  </si>
  <si>
    <t>Bláhová Barbara, Krupičková Aneta</t>
  </si>
  <si>
    <t>Knopp Tomáš</t>
  </si>
  <si>
    <t>Kretek Tomáš</t>
  </si>
  <si>
    <t>Lundák Petr</t>
  </si>
  <si>
    <t>Franc Štěpán</t>
  </si>
  <si>
    <t>Dušek Jan, Kretek Tomáš</t>
  </si>
  <si>
    <t>Za SK Jupiter B nastoupil R. Hron z družstva SK Jupiter M</t>
  </si>
  <si>
    <t>Lundák Petr, Franc Štěpán</t>
  </si>
  <si>
    <t>Dušek Jan, Bláhová Barbara</t>
  </si>
  <si>
    <t>Hejna Luboš, Schröfel Erik</t>
  </si>
  <si>
    <t>Zápotocký David, Uhlík Matouš</t>
  </si>
  <si>
    <t>Kretek Tomáš, Šeďa Vít</t>
  </si>
  <si>
    <t>Uhlík Matouš</t>
  </si>
  <si>
    <t>Hron Richard, Franc Štěpán</t>
  </si>
  <si>
    <t>Koranda Michal, Matoušek Ondřej</t>
  </si>
  <si>
    <t>Kovařík Petr, Dvořák Martin</t>
  </si>
  <si>
    <t>Koranda Michal</t>
  </si>
  <si>
    <t>Dvořák Martin</t>
  </si>
  <si>
    <t>Vicendová, Javorská</t>
  </si>
  <si>
    <t>Plzeň - Hala Krašovská</t>
  </si>
  <si>
    <t>5 : 3</t>
  </si>
  <si>
    <t>Mirvald Václav, Javorská Anna</t>
  </si>
  <si>
    <t>Matoušek Jan, Lanzendorfová Olina</t>
  </si>
  <si>
    <t>Mirvald Václav, Suttr Martin</t>
  </si>
  <si>
    <t>Vicenda Petr, Trachta Karel</t>
  </si>
  <si>
    <t>Dvořák Martin, Matoušek Jan</t>
  </si>
  <si>
    <t>Vicenda Petr</t>
  </si>
  <si>
    <t>Silovský Tadeáš</t>
  </si>
  <si>
    <t>Vicendová Kristýna</t>
  </si>
  <si>
    <t>Trachta Karel</t>
  </si>
  <si>
    <t>Škopek Petr, Takáč Michal</t>
  </si>
  <si>
    <r>
      <t>tabulka po</t>
    </r>
    <r>
      <rPr>
        <b/>
        <sz val="12"/>
        <rFont val="Arial"/>
        <family val="2"/>
      </rPr>
      <t xml:space="preserve"> 2. kole - 26.11.2023</t>
    </r>
  </si>
  <si>
    <t>TJ Keramika Chlumčany A</t>
  </si>
  <si>
    <t>24.11.2023</t>
  </si>
  <si>
    <t xml:space="preserve">ZÚ Klatovy </t>
  </si>
  <si>
    <t>Sportovní hala Dobřany (ul. Sportovců)</t>
  </si>
  <si>
    <t>Michal Takáč</t>
  </si>
  <si>
    <t>Hlušičková, Zápotocký</t>
  </si>
  <si>
    <t>Kovařík, Zápotocká</t>
  </si>
  <si>
    <t>Zápotocký, Uhlík</t>
  </si>
  <si>
    <t>Matoušek O, Koranda</t>
  </si>
  <si>
    <t xml:space="preserve">Hlušičková, Zacharová </t>
  </si>
  <si>
    <t xml:space="preserve">Novotná, Zápotocká </t>
  </si>
  <si>
    <t xml:space="preserve">Takáč R, Takáč M. </t>
  </si>
  <si>
    <t>Matoušek J., Kovařík</t>
  </si>
  <si>
    <t xml:space="preserve">Škopek </t>
  </si>
  <si>
    <t>Koranda</t>
  </si>
  <si>
    <t xml:space="preserve">Uhlík </t>
  </si>
  <si>
    <t xml:space="preserve">Matoušek J. </t>
  </si>
  <si>
    <t xml:space="preserve">Zacharová </t>
  </si>
  <si>
    <t xml:space="preserve">Novotná </t>
  </si>
  <si>
    <t xml:space="preserve">Takáč R. </t>
  </si>
  <si>
    <t xml:space="preserve">Matoušek O. </t>
  </si>
  <si>
    <t>7 : 1</t>
  </si>
  <si>
    <t>26.11.2023</t>
  </si>
  <si>
    <t>Hala Krašovská, Plzeň</t>
  </si>
  <si>
    <t>Takáč Michal, Hlušičková Nicole</t>
  </si>
  <si>
    <t>Takáč Michal, Uhlík Matouš</t>
  </si>
  <si>
    <t>Hejnová Sára, Zůzová Marcela</t>
  </si>
  <si>
    <t>Bezděka Miroslav, Franc Štěpán</t>
  </si>
  <si>
    <t>Škopek Petr, Takáč Roman</t>
  </si>
  <si>
    <t>Škopek Petr</t>
  </si>
  <si>
    <t>Hejnová Sára</t>
  </si>
  <si>
    <t>2 : 6</t>
  </si>
  <si>
    <t>Schröfel Erik, Smejkalová Dita</t>
  </si>
  <si>
    <t>Mirvald Václav, Vicendová Kristýna</t>
  </si>
  <si>
    <t>Dušek Jan, Šeďa Vít</t>
  </si>
  <si>
    <t>Smejkalová Dita, Bláhová Barbara</t>
  </si>
  <si>
    <t xml:space="preserve"> Vicendová Kristýna, Javorská Anna</t>
  </si>
  <si>
    <t>Kretek Tomáš, Hejna Luboš</t>
  </si>
  <si>
    <t>Trachta Karel, Vicenda Petr</t>
  </si>
  <si>
    <t>Průcha Václav</t>
  </si>
  <si>
    <t>Javorská Anna</t>
  </si>
  <si>
    <t>Trachta Václav</t>
  </si>
  <si>
    <t>6 : 2</t>
  </si>
  <si>
    <t>Trachta Václav, Vicendová Kristýna</t>
  </si>
  <si>
    <t>Bezděka Miroslav</t>
  </si>
  <si>
    <t>Suttr Martin</t>
  </si>
  <si>
    <t>27.12.2023</t>
  </si>
  <si>
    <t>Holý Miloš, Hejnová Sára</t>
  </si>
  <si>
    <t>Šeďa Vít, Bláhová Barbara</t>
  </si>
  <si>
    <t>Holý Miloš, Hron Richard</t>
  </si>
  <si>
    <t>Šeďa Vít, Hejna Luboš</t>
  </si>
  <si>
    <t>Pučelíková Radka, Shukalova Olha</t>
  </si>
  <si>
    <t>Pašek Michal, Bezděka Miroslav</t>
  </si>
  <si>
    <t>Dušek Jan, Knopp Tomáš</t>
  </si>
  <si>
    <t>Hejna Luboš</t>
  </si>
  <si>
    <t>Shukalová Olha</t>
  </si>
  <si>
    <t xml:space="preserve">Pašek Michal </t>
  </si>
  <si>
    <r>
      <t>tabulka po</t>
    </r>
    <r>
      <rPr>
        <b/>
        <sz val="12"/>
        <rFont val="Arial"/>
        <family val="2"/>
      </rPr>
      <t xml:space="preserve"> 3. kole - 16.12.2023</t>
    </r>
  </si>
  <si>
    <t>2022/2023</t>
  </si>
  <si>
    <t>15.12.2023</t>
  </si>
  <si>
    <t>Dobřany (Sportovců)</t>
  </si>
  <si>
    <t>Zápotocký, Hlušičková</t>
  </si>
  <si>
    <t xml:space="preserve">Mirvald, Vicendová </t>
  </si>
  <si>
    <t>Vicenda, Průcha</t>
  </si>
  <si>
    <t>Zacharová, Hlušičková</t>
  </si>
  <si>
    <t xml:space="preserve">Vicendová, Javorská </t>
  </si>
  <si>
    <t>Škopek, Takáč R.</t>
  </si>
  <si>
    <t>Uhlík</t>
  </si>
  <si>
    <t>Průcha</t>
  </si>
  <si>
    <t xml:space="preserve">Takáč M. </t>
  </si>
  <si>
    <t>Zacharová</t>
  </si>
  <si>
    <t xml:space="preserve">Javorská </t>
  </si>
  <si>
    <t>Suttr</t>
  </si>
  <si>
    <t>Mirvald, Suttr</t>
  </si>
  <si>
    <t>Uhlík, Takáč M.</t>
  </si>
  <si>
    <t>16.12.2023</t>
  </si>
  <si>
    <t>Klatovy</t>
  </si>
  <si>
    <t>Jan Piorecký</t>
  </si>
  <si>
    <t>Kovařík, Lanzendorfová</t>
  </si>
  <si>
    <t>Šeďa, Bláhová</t>
  </si>
  <si>
    <t>Koranda, Tkachenko</t>
  </si>
  <si>
    <t>Šeďa, Dušek</t>
  </si>
  <si>
    <t>Lanzendorfová, Novotná</t>
  </si>
  <si>
    <t>scr.</t>
  </si>
  <si>
    <t>Kovařík, Matoušek Jan</t>
  </si>
  <si>
    <t>Kretek, Hejna</t>
  </si>
  <si>
    <t>Tkachenko</t>
  </si>
  <si>
    <t>Dušek</t>
  </si>
  <si>
    <t>Hejna</t>
  </si>
  <si>
    <t>Novotná</t>
  </si>
  <si>
    <t>Bláhová</t>
  </si>
  <si>
    <t>Dvořák</t>
  </si>
  <si>
    <t>Kretek</t>
  </si>
  <si>
    <t>Matoušek Jan, Lanzendorfová</t>
  </si>
  <si>
    <t>Mirvald, Javorská</t>
  </si>
  <si>
    <t>Dvořák, Koranda</t>
  </si>
  <si>
    <t>Suttr, Mirvald</t>
  </si>
  <si>
    <t>Kovařík, Tkachenko</t>
  </si>
  <si>
    <t>Vicenda, Trachta</t>
  </si>
  <si>
    <t>Vicenda</t>
  </si>
  <si>
    <t>Silovský</t>
  </si>
  <si>
    <t>Vicendová</t>
  </si>
  <si>
    <t>Trachta</t>
  </si>
  <si>
    <t>0 : 8</t>
  </si>
  <si>
    <t>3 : 5</t>
  </si>
  <si>
    <r>
      <t>tabulka po</t>
    </r>
    <r>
      <rPr>
        <b/>
        <sz val="12"/>
        <rFont val="Arial"/>
        <family val="2"/>
      </rPr>
      <t xml:space="preserve"> 4. kole - 6.1.2024</t>
    </r>
  </si>
  <si>
    <t>6.1.2024</t>
  </si>
  <si>
    <t>Novák, Zůzová</t>
  </si>
  <si>
    <t xml:space="preserve">Zápotocký, Uhlík </t>
  </si>
  <si>
    <t>Franc, Novák</t>
  </si>
  <si>
    <t>Zůzová, Shukalová</t>
  </si>
  <si>
    <t>Takáč M., Takáč R.</t>
  </si>
  <si>
    <t>Pašek, Holý</t>
  </si>
  <si>
    <t>Hron</t>
  </si>
  <si>
    <t>Takáč M.</t>
  </si>
  <si>
    <t>Franc</t>
  </si>
  <si>
    <t>Zacharová L.</t>
  </si>
  <si>
    <t>Hejnová</t>
  </si>
  <si>
    <t>Takáč R.</t>
  </si>
  <si>
    <t>Lundák</t>
  </si>
  <si>
    <t>KnoppTomáš</t>
  </si>
  <si>
    <t>Dušek, Bláhová</t>
  </si>
  <si>
    <t xml:space="preserve">Takáč M., Uhlík </t>
  </si>
  <si>
    <t>Šeďa, Knopp</t>
  </si>
  <si>
    <t xml:space="preserve">Zápotocký D. </t>
  </si>
  <si>
    <t>Knopp</t>
  </si>
  <si>
    <t>Glaserová, Mirvald</t>
  </si>
  <si>
    <t>Bláhová, Dušek</t>
  </si>
  <si>
    <t>Suttr, Silovský</t>
  </si>
  <si>
    <t>Trachta, Vicenda</t>
  </si>
  <si>
    <t>Šeda, Knopp</t>
  </si>
  <si>
    <t>Javorská</t>
  </si>
  <si>
    <t>6.1.2023</t>
  </si>
  <si>
    <t>Pašek, Pučelíková</t>
  </si>
  <si>
    <t>Koranda, Matoušek Jan</t>
  </si>
  <si>
    <t>Franc, Hron</t>
  </si>
  <si>
    <t>Pučelíková, Hejnová</t>
  </si>
  <si>
    <t>Dvořák, Matoušek Ondřej</t>
  </si>
  <si>
    <t>Matoušek Jan</t>
  </si>
  <si>
    <t>Holý</t>
  </si>
  <si>
    <t xml:space="preserve">Franc </t>
  </si>
  <si>
    <t>Plzeň - Krašovská 32</t>
  </si>
  <si>
    <t>Glaserová, Silovský</t>
  </si>
  <si>
    <t>Pučelíková, Pašek</t>
  </si>
  <si>
    <t>Suttr, Trachta</t>
  </si>
  <si>
    <t>Holý, Hron</t>
  </si>
  <si>
    <t>Zůzová, Shukalova</t>
  </si>
  <si>
    <t>Mirvald, Vicenda</t>
  </si>
  <si>
    <t>Pašek, Novák</t>
  </si>
  <si>
    <t>Skhukalova</t>
  </si>
  <si>
    <t>Předehrávané utkání 5.kola (souhlas STK ZpčBaS)</t>
  </si>
  <si>
    <t>konečná tabulka po základní části (5. kolo) - 24.2.2024</t>
  </si>
  <si>
    <t>Zápotočný, Škopek</t>
  </si>
  <si>
    <t>Hlušičková, Zacharová</t>
  </si>
  <si>
    <t>Mirvald, Silovský</t>
  </si>
  <si>
    <t>Takáč R., Takáč M.</t>
  </si>
  <si>
    <t>Vicendová    -    scr.</t>
  </si>
  <si>
    <t>2.2.2024</t>
  </si>
  <si>
    <t>Šeďa Vít, Dušek Jan</t>
  </si>
  <si>
    <t>Kovařík Petr, Matoušek Jan</t>
  </si>
  <si>
    <t>Kovařík Petr</t>
  </si>
  <si>
    <t>Bláhová Barbara</t>
  </si>
  <si>
    <t>dopolední utkání - začátek 9:00 - semifinále</t>
  </si>
  <si>
    <t>16.2.2024</t>
  </si>
  <si>
    <t>Zápotocký, Zacharová</t>
  </si>
  <si>
    <t>Matoušek Ondřej, Pivoňka</t>
  </si>
  <si>
    <t>Dobrovolný, Zápotocký</t>
  </si>
  <si>
    <t>Takáč Roman, Takáč Michal</t>
  </si>
  <si>
    <t>Pivoňka</t>
  </si>
  <si>
    <t>1 : 7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</si>
</sst>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_-* #,##0.00&quot; Kč&quot;_-;\-* #,##0.00&quot; Kč&quot;_-;_-* \-??&quot; Kč&quot;_-;_-@_-"/>
    <numFmt numFmtId="179" formatCode="[$-F800]dddd\,\ mmmm\ dd\,\ yyyy"/>
    <numFmt numFmtId="180" formatCode="[$-405]d\.\ mmmm\ yyyy"/>
    <numFmt numFmtId="181" formatCode="[$-405]dddd\ d\.\ mmmm\ yyyy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sz val="6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1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8" fontId="5" fillId="0" borderId="0" applyFill="0" applyBorder="0" applyProtection="0">
      <alignment horizontal="center"/>
    </xf>
    <xf numFmtId="42" fontId="9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4" fillId="0" borderId="0">
      <alignment/>
      <protection/>
    </xf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9" fillId="0" borderId="0" xfId="48">
      <alignment/>
      <protection/>
    </xf>
    <xf numFmtId="0" fontId="14" fillId="0" borderId="0" xfId="48" applyFont="1" applyFill="1" applyBorder="1" applyAlignment="1">
      <alignment horizontal="center" vertical="center"/>
      <protection/>
    </xf>
    <xf numFmtId="0" fontId="18" fillId="12" borderId="10" xfId="48" applyFont="1" applyFill="1" applyBorder="1" applyAlignment="1">
      <alignment horizontal="center" wrapText="1"/>
      <protection/>
    </xf>
    <xf numFmtId="0" fontId="16" fillId="0" borderId="11" xfId="48" applyFont="1" applyBorder="1" applyAlignment="1">
      <alignment horizontal="right" wrapText="1"/>
      <protection/>
    </xf>
    <xf numFmtId="0" fontId="15" fillId="0" borderId="12" xfId="48" applyFont="1" applyBorder="1" applyAlignment="1">
      <alignment horizontal="right" wrapText="1"/>
      <protection/>
    </xf>
    <xf numFmtId="0" fontId="17" fillId="0" borderId="13" xfId="48" applyFont="1" applyBorder="1" applyAlignment="1">
      <alignment horizontal="center" wrapText="1"/>
      <protection/>
    </xf>
    <xf numFmtId="0" fontId="17" fillId="0" borderId="14" xfId="48" applyFont="1" applyBorder="1" applyAlignment="1">
      <alignment horizontal="center" wrapText="1"/>
      <protection/>
    </xf>
    <xf numFmtId="0" fontId="17" fillId="0" borderId="15" xfId="48" applyFont="1" applyBorder="1" applyAlignment="1">
      <alignment horizontal="center" wrapText="1"/>
      <protection/>
    </xf>
    <xf numFmtId="0" fontId="13" fillId="0" borderId="16" xfId="48" applyFont="1" applyFill="1" applyBorder="1" applyAlignment="1">
      <alignment horizontal="center" vertical="center"/>
      <protection/>
    </xf>
    <xf numFmtId="0" fontId="17" fillId="0" borderId="11" xfId="48" applyFont="1" applyBorder="1" applyAlignment="1">
      <alignment horizontal="center" wrapText="1"/>
      <protection/>
    </xf>
    <xf numFmtId="0" fontId="9" fillId="0" borderId="16" xfId="48" applyFill="1" applyBorder="1" applyAlignment="1">
      <alignment horizontal="center" vertical="center"/>
      <protection/>
    </xf>
    <xf numFmtId="14" fontId="9" fillId="0" borderId="17" xfId="48" applyNumberFormat="1" applyFill="1" applyBorder="1" applyAlignment="1">
      <alignment horizontal="center"/>
      <protection/>
    </xf>
    <xf numFmtId="0" fontId="17" fillId="12" borderId="13" xfId="48" applyFont="1" applyFill="1" applyBorder="1" applyAlignment="1">
      <alignment horizontal="center" wrapText="1"/>
      <protection/>
    </xf>
    <xf numFmtId="0" fontId="17" fillId="12" borderId="12" xfId="48" applyFont="1" applyFill="1" applyBorder="1" applyAlignment="1">
      <alignment horizontal="center" wrapText="1"/>
      <protection/>
    </xf>
    <xf numFmtId="0" fontId="13" fillId="12" borderId="18" xfId="48" applyFont="1" applyFill="1" applyBorder="1" applyAlignment="1">
      <alignment horizontal="center" vertical="center"/>
      <protection/>
    </xf>
    <xf numFmtId="0" fontId="13" fillId="12" borderId="19" xfId="48" applyFont="1" applyFill="1" applyBorder="1" applyAlignment="1">
      <alignment horizontal="center" vertical="center"/>
      <protection/>
    </xf>
    <xf numFmtId="0" fontId="13" fillId="12" borderId="20" xfId="48" applyFont="1" applyFill="1" applyBorder="1" applyAlignment="1">
      <alignment horizontal="center" vertical="center"/>
      <protection/>
    </xf>
    <xf numFmtId="0" fontId="13" fillId="12" borderId="21" xfId="48" applyFont="1" applyFill="1" applyBorder="1" applyAlignment="1">
      <alignment horizontal="center" vertical="center"/>
      <protection/>
    </xf>
    <xf numFmtId="0" fontId="13" fillId="12" borderId="22" xfId="48" applyFont="1" applyFill="1" applyBorder="1" applyAlignment="1">
      <alignment horizontal="center" vertical="center"/>
      <protection/>
    </xf>
    <xf numFmtId="0" fontId="13" fillId="12" borderId="23" xfId="48" applyFont="1" applyFill="1" applyBorder="1" applyAlignment="1">
      <alignment horizontal="center" vertical="center"/>
      <protection/>
    </xf>
    <xf numFmtId="0" fontId="19" fillId="0" borderId="24" xfId="48" applyFont="1" applyFill="1" applyBorder="1" applyAlignment="1" applyProtection="1">
      <alignment horizontal="center" vertical="center"/>
      <protection hidden="1"/>
    </xf>
    <xf numFmtId="0" fontId="19" fillId="0" borderId="25" xfId="48" applyFont="1" applyFill="1" applyBorder="1" applyAlignment="1" applyProtection="1">
      <alignment horizontal="center" vertical="center"/>
      <protection hidden="1"/>
    </xf>
    <xf numFmtId="0" fontId="19" fillId="0" borderId="18" xfId="48" applyFont="1" applyFill="1" applyBorder="1" applyAlignment="1" applyProtection="1">
      <alignment horizontal="center" vertical="center"/>
      <protection hidden="1"/>
    </xf>
    <xf numFmtId="0" fontId="19" fillId="0" borderId="26" xfId="48" applyFont="1" applyFill="1" applyBorder="1" applyAlignment="1" applyProtection="1">
      <alignment horizontal="center" vertical="center"/>
      <protection hidden="1"/>
    </xf>
    <xf numFmtId="0" fontId="14" fillId="12" borderId="27" xfId="48" applyFont="1" applyFill="1" applyBorder="1" applyAlignment="1" applyProtection="1">
      <alignment horizontal="center" vertical="center"/>
      <protection hidden="1"/>
    </xf>
    <xf numFmtId="0" fontId="14" fillId="12" borderId="28" xfId="48" applyFont="1" applyFill="1" applyBorder="1" applyAlignment="1" applyProtection="1">
      <alignment horizontal="center" vertical="center"/>
      <protection hidden="1"/>
    </xf>
    <xf numFmtId="0" fontId="13" fillId="12" borderId="29" xfId="48" applyFont="1" applyFill="1" applyBorder="1" applyAlignment="1">
      <alignment horizontal="center" vertical="center"/>
      <protection/>
    </xf>
    <xf numFmtId="0" fontId="19" fillId="0" borderId="30" xfId="48" applyFont="1" applyFill="1" applyBorder="1" applyAlignment="1" applyProtection="1">
      <alignment horizontal="center" vertical="center"/>
      <protection hidden="1"/>
    </xf>
    <xf numFmtId="0" fontId="19" fillId="0" borderId="31" xfId="48" applyFont="1" applyFill="1" applyBorder="1" applyAlignment="1" applyProtection="1">
      <alignment horizontal="center" vertical="center"/>
      <protection hidden="1"/>
    </xf>
    <xf numFmtId="0" fontId="15" fillId="0" borderId="0" xfId="53" applyFont="1">
      <alignment/>
      <protection/>
    </xf>
    <xf numFmtId="0" fontId="13" fillId="0" borderId="32" xfId="48" applyFont="1" applyFill="1" applyBorder="1" applyAlignment="1">
      <alignment horizontal="center" vertical="center"/>
      <protection/>
    </xf>
    <xf numFmtId="0" fontId="23" fillId="0" borderId="0" xfId="53" applyFont="1">
      <alignment/>
      <protection/>
    </xf>
    <xf numFmtId="49" fontId="15" fillId="0" borderId="0" xfId="53" applyNumberFormat="1" applyFont="1" applyAlignment="1">
      <alignment horizontal="center"/>
      <protection/>
    </xf>
    <xf numFmtId="0" fontId="13" fillId="0" borderId="0" xfId="48" applyFont="1" applyFill="1" applyBorder="1" applyAlignment="1">
      <alignment horizontal="center" vertical="center"/>
      <protection/>
    </xf>
    <xf numFmtId="0" fontId="9" fillId="0" borderId="0" xfId="48" applyFill="1" applyBorder="1" applyAlignment="1">
      <alignment horizontal="center" vertical="center"/>
      <protection/>
    </xf>
    <xf numFmtId="0" fontId="19" fillId="0" borderId="0" xfId="48" applyFont="1" applyFill="1" applyBorder="1" applyAlignment="1" applyProtection="1">
      <alignment horizontal="center" vertical="center"/>
      <protection hidden="1"/>
    </xf>
    <xf numFmtId="0" fontId="9" fillId="0" borderId="0" xfId="48" applyFill="1">
      <alignment/>
      <protection/>
    </xf>
    <xf numFmtId="0" fontId="14" fillId="0" borderId="0" xfId="48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12" fillId="0" borderId="33" xfId="58" applyFont="1" applyBorder="1" applyAlignment="1">
      <alignment vertical="center"/>
      <protection/>
    </xf>
    <xf numFmtId="0" fontId="9" fillId="0" borderId="34" xfId="0" applyFont="1" applyBorder="1" applyAlignment="1">
      <alignment vertical="center"/>
    </xf>
    <xf numFmtId="0" fontId="12" fillId="0" borderId="35" xfId="58" applyFont="1" applyBorder="1" applyAlignment="1">
      <alignment vertical="center"/>
      <protection/>
    </xf>
    <xf numFmtId="44" fontId="14" fillId="0" borderId="36" xfId="39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12" fillId="0" borderId="37" xfId="58" applyFont="1" applyBorder="1" applyAlignment="1">
      <alignment vertical="center"/>
      <protection/>
    </xf>
    <xf numFmtId="0" fontId="15" fillId="0" borderId="38" xfId="66" applyFont="1" applyBorder="1">
      <alignment horizontal="center" vertical="center"/>
      <protection/>
    </xf>
    <xf numFmtId="0" fontId="9" fillId="0" borderId="39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vertical="center"/>
    </xf>
    <xf numFmtId="0" fontId="14" fillId="0" borderId="41" xfId="62" applyFont="1" applyBorder="1">
      <alignment horizontal="center" vertical="center"/>
      <protection/>
    </xf>
    <xf numFmtId="0" fontId="14" fillId="0" borderId="42" xfId="62" applyFont="1" applyBorder="1">
      <alignment horizontal="center" vertical="center"/>
      <protection/>
    </xf>
    <xf numFmtId="0" fontId="15" fillId="0" borderId="43" xfId="38" applyFont="1" applyBorder="1" applyAlignment="1">
      <alignment horizontal="center" vertical="center"/>
      <protection/>
    </xf>
    <xf numFmtId="0" fontId="14" fillId="0" borderId="44" xfId="62" applyFont="1" applyBorder="1">
      <alignment horizontal="center" vertical="center"/>
      <protection/>
    </xf>
    <xf numFmtId="44" fontId="14" fillId="0" borderId="45" xfId="39" applyFont="1" applyBorder="1">
      <alignment horizontal="center"/>
    </xf>
    <xf numFmtId="0" fontId="14" fillId="0" borderId="45" xfId="62" applyFont="1" applyBorder="1">
      <alignment horizontal="center" vertical="center"/>
      <protection/>
    </xf>
    <xf numFmtId="0" fontId="27" fillId="0" borderId="45" xfId="38" applyFont="1" applyBorder="1" applyAlignment="1">
      <alignment horizontal="centerContinuous" vertical="center"/>
      <protection/>
    </xf>
    <xf numFmtId="0" fontId="27" fillId="0" borderId="46" xfId="38" applyFont="1" applyBorder="1" applyAlignment="1">
      <alignment horizontal="centerContinuous" vertical="center"/>
      <protection/>
    </xf>
    <xf numFmtId="0" fontId="27" fillId="0" borderId="47" xfId="38" applyFont="1" applyBorder="1" applyAlignment="1">
      <alignment horizontal="centerContinuous" vertical="center"/>
      <protection/>
    </xf>
    <xf numFmtId="0" fontId="9" fillId="0" borderId="46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8" xfId="0" applyFont="1" applyBorder="1" applyAlignment="1">
      <alignment/>
    </xf>
    <xf numFmtId="0" fontId="15" fillId="0" borderId="49" xfId="38" applyFont="1" applyBorder="1">
      <alignment horizontal="center" vertical="center" wrapText="1"/>
      <protection/>
    </xf>
    <xf numFmtId="0" fontId="9" fillId="0" borderId="36" xfId="0" applyFont="1" applyBorder="1" applyAlignment="1" applyProtection="1">
      <alignment horizontal="left" vertical="center" indent="1"/>
      <protection locked="0"/>
    </xf>
    <xf numFmtId="0" fontId="9" fillId="0" borderId="36" xfId="62" applyFont="1" applyBorder="1" applyAlignment="1" applyProtection="1">
      <alignment horizontal="left" vertical="center" indent="1"/>
      <protection locked="0"/>
    </xf>
    <xf numFmtId="0" fontId="12" fillId="0" borderId="50" xfId="64" applyFont="1" applyBorder="1" applyProtection="1">
      <alignment horizontal="center" vertical="center"/>
      <protection locked="0"/>
    </xf>
    <xf numFmtId="0" fontId="12" fillId="0" borderId="51" xfId="64" applyFont="1" applyBorder="1">
      <alignment horizontal="center" vertical="center"/>
      <protection/>
    </xf>
    <xf numFmtId="0" fontId="12" fillId="0" borderId="36" xfId="64" applyFont="1" applyBorder="1" applyProtection="1">
      <alignment horizontal="center" vertical="center"/>
      <protection locked="0"/>
    </xf>
    <xf numFmtId="0" fontId="12" fillId="0" borderId="52" xfId="64" applyFont="1" applyBorder="1" applyProtection="1">
      <alignment horizontal="center" vertical="center"/>
      <protection hidden="1"/>
    </xf>
    <xf numFmtId="0" fontId="12" fillId="0" borderId="36" xfId="64" applyFont="1" applyBorder="1" applyProtection="1">
      <alignment horizontal="center" vertical="center"/>
      <protection hidden="1"/>
    </xf>
    <xf numFmtId="0" fontId="12" fillId="0" borderId="52" xfId="64" applyFont="1" applyBorder="1">
      <alignment horizontal="center" vertical="center"/>
      <protection/>
    </xf>
    <xf numFmtId="0" fontId="12" fillId="0" borderId="50" xfId="64" applyFont="1" applyBorder="1">
      <alignment horizontal="center" vertical="center"/>
      <protection/>
    </xf>
    <xf numFmtId="0" fontId="12" fillId="0" borderId="53" xfId="64" applyFont="1" applyBorder="1">
      <alignment horizontal="center" vertical="center"/>
      <protection/>
    </xf>
    <xf numFmtId="0" fontId="12" fillId="0" borderId="36" xfId="64" applyFont="1" applyBorder="1">
      <alignment horizontal="center" vertical="center"/>
      <protection/>
    </xf>
    <xf numFmtId="0" fontId="9" fillId="0" borderId="54" xfId="0" applyFont="1" applyBorder="1" applyAlignment="1" applyProtection="1">
      <alignment horizontal="left" vertical="center" indent="1"/>
      <protection locked="0"/>
    </xf>
    <xf numFmtId="0" fontId="12" fillId="0" borderId="55" xfId="64" applyFont="1" applyBorder="1">
      <alignment horizontal="center" vertical="center"/>
      <protection/>
    </xf>
    <xf numFmtId="0" fontId="28" fillId="2" borderId="56" xfId="63" applyFont="1" applyFill="1" applyBorder="1">
      <alignment vertical="center"/>
      <protection/>
    </xf>
    <xf numFmtId="0" fontId="14" fillId="0" borderId="57" xfId="62" applyFont="1" applyBorder="1" applyProtection="1">
      <alignment horizontal="center" vertical="center"/>
      <protection hidden="1"/>
    </xf>
    <xf numFmtId="0" fontId="14" fillId="0" borderId="13" xfId="62" applyFont="1" applyBorder="1" applyProtection="1">
      <alignment horizontal="center" vertical="center"/>
      <protection hidden="1"/>
    </xf>
    <xf numFmtId="0" fontId="14" fillId="0" borderId="58" xfId="62" applyFont="1" applyBorder="1" applyProtection="1">
      <alignment horizontal="center" vertical="center"/>
      <protection hidden="1"/>
    </xf>
    <xf numFmtId="0" fontId="9" fillId="0" borderId="59" xfId="0" applyFont="1" applyBorder="1" applyAlignment="1">
      <alignment horizontal="left" vertical="center" indent="1"/>
    </xf>
    <xf numFmtId="0" fontId="2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2" fillId="0" borderId="0" xfId="64" applyFont="1">
      <alignment horizontal="center" vertical="center"/>
      <protection/>
    </xf>
    <xf numFmtId="0" fontId="30" fillId="0" borderId="0" xfId="38" applyFont="1" applyAlignment="1">
      <alignment horizontal="centerContinuous" vertical="center"/>
      <protection/>
    </xf>
    <xf numFmtId="0" fontId="9" fillId="0" borderId="0" xfId="58" applyFont="1">
      <alignment/>
      <protection/>
    </xf>
    <xf numFmtId="0" fontId="13" fillId="0" borderId="0" xfId="58" applyFont="1">
      <alignment/>
      <protection/>
    </xf>
    <xf numFmtId="0" fontId="9" fillId="0" borderId="60" xfId="0" applyFont="1" applyBorder="1" applyAlignment="1" applyProtection="1">
      <alignment/>
      <protection locked="0"/>
    </xf>
    <xf numFmtId="0" fontId="12" fillId="0" borderId="0" xfId="58" applyFont="1">
      <alignment/>
      <protection/>
    </xf>
    <xf numFmtId="0" fontId="9" fillId="0" borderId="61" xfId="0" applyFont="1" applyBorder="1" applyAlignment="1" applyProtection="1">
      <alignment/>
      <protection locked="0"/>
    </xf>
    <xf numFmtId="0" fontId="27" fillId="0" borderId="0" xfId="58" applyFont="1">
      <alignment/>
      <protection/>
    </xf>
    <xf numFmtId="0" fontId="31" fillId="0" borderId="0" xfId="0" applyFont="1" applyAlignment="1">
      <alignment/>
    </xf>
    <xf numFmtId="0" fontId="31" fillId="0" borderId="0" xfId="58" applyFont="1">
      <alignment/>
      <protection/>
    </xf>
    <xf numFmtId="0" fontId="14" fillId="0" borderId="62" xfId="48" applyFont="1" applyFill="1" applyBorder="1" applyAlignment="1">
      <alignment horizontal="center" vertical="center"/>
      <protection/>
    </xf>
    <xf numFmtId="0" fontId="14" fillId="0" borderId="63" xfId="48" applyFont="1" applyFill="1" applyBorder="1" applyAlignment="1">
      <alignment horizontal="center" vertical="center"/>
      <protection/>
    </xf>
    <xf numFmtId="0" fontId="20" fillId="0" borderId="0" xfId="53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21" fillId="0" borderId="0" xfId="53" applyFont="1" applyFill="1" applyAlignment="1">
      <alignment horizontal="center"/>
      <protection/>
    </xf>
    <xf numFmtId="14" fontId="22" fillId="0" borderId="0" xfId="53" applyNumberFormat="1" applyFont="1" applyFill="1" applyAlignment="1">
      <alignment horizontal="center"/>
      <protection/>
    </xf>
    <xf numFmtId="14" fontId="22" fillId="0" borderId="0" xfId="53" applyNumberFormat="1" applyFont="1" applyFill="1" applyAlignment="1">
      <alignment/>
      <protection/>
    </xf>
    <xf numFmtId="0" fontId="15" fillId="0" borderId="0" xfId="53" applyFont="1" applyFill="1" applyAlignment="1">
      <alignment horizontal="right"/>
      <protection/>
    </xf>
    <xf numFmtId="0" fontId="15" fillId="0" borderId="0" xfId="53" applyFont="1" applyFill="1" applyAlignment="1">
      <alignment horizontal="center"/>
      <protection/>
    </xf>
    <xf numFmtId="0" fontId="15" fillId="0" borderId="0" xfId="53" applyFont="1" applyFill="1" applyAlignment="1">
      <alignment horizontal="left"/>
      <protection/>
    </xf>
    <xf numFmtId="0" fontId="23" fillId="0" borderId="0" xfId="53" applyFont="1" applyFill="1">
      <alignment/>
      <protection/>
    </xf>
    <xf numFmtId="0" fontId="65" fillId="0" borderId="0" xfId="53" applyFont="1" applyFill="1" applyAlignment="1">
      <alignment/>
      <protection/>
    </xf>
    <xf numFmtId="0" fontId="15" fillId="0" borderId="0" xfId="53" applyFont="1" applyFill="1" applyBorder="1">
      <alignment/>
      <protection/>
    </xf>
    <xf numFmtId="0" fontId="24" fillId="0" borderId="0" xfId="53" applyFont="1" applyFill="1" applyBorder="1" applyAlignment="1">
      <alignment horizontal="right"/>
      <protection/>
    </xf>
    <xf numFmtId="0" fontId="23" fillId="0" borderId="0" xfId="53" applyFont="1" applyFill="1" applyAlignment="1">
      <alignment horizontal="left"/>
      <protection/>
    </xf>
    <xf numFmtId="0" fontId="15" fillId="0" borderId="0" xfId="53" applyFont="1" applyFill="1" applyAlignment="1">
      <alignment/>
      <protection/>
    </xf>
    <xf numFmtId="0" fontId="24" fillId="0" borderId="0" xfId="53" applyFont="1" applyFill="1" applyAlignment="1">
      <alignment horizontal="right"/>
      <protection/>
    </xf>
    <xf numFmtId="0" fontId="24" fillId="0" borderId="0" xfId="53" applyFont="1" applyFill="1" applyAlignment="1">
      <alignment horizontal="left"/>
      <protection/>
    </xf>
    <xf numFmtId="0" fontId="15" fillId="0" borderId="38" xfId="66" applyFont="1" applyBorder="1" applyAlignment="1">
      <alignment horizontal="center" vertical="center"/>
      <protection/>
    </xf>
    <xf numFmtId="0" fontId="15" fillId="0" borderId="49" xfId="38" applyFont="1" applyBorder="1" applyAlignment="1">
      <alignment horizontal="center" vertical="center" wrapText="1"/>
      <protection/>
    </xf>
    <xf numFmtId="0" fontId="30" fillId="0" borderId="0" xfId="38" applyFont="1" applyBorder="1" applyAlignment="1">
      <alignment horizontal="centerContinuous" vertical="center"/>
      <protection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32" xfId="48" applyBorder="1" applyAlignment="1">
      <alignment horizontal="center" vertical="center"/>
      <protection/>
    </xf>
    <xf numFmtId="0" fontId="19" fillId="0" borderId="64" xfId="48" applyFont="1" applyBorder="1" applyAlignment="1" applyProtection="1">
      <alignment horizontal="center" vertical="center"/>
      <protection hidden="1"/>
    </xf>
    <xf numFmtId="0" fontId="19" fillId="0" borderId="65" xfId="48" applyFont="1" applyBorder="1" applyAlignment="1" applyProtection="1">
      <alignment horizontal="center" vertical="center"/>
      <protection hidden="1"/>
    </xf>
    <xf numFmtId="0" fontId="19" fillId="0" borderId="21" xfId="48" applyFont="1" applyBorder="1" applyAlignment="1" applyProtection="1">
      <alignment horizontal="center" vertical="center"/>
      <protection hidden="1"/>
    </xf>
    <xf numFmtId="0" fontId="19" fillId="0" borderId="66" xfId="48" applyFont="1" applyBorder="1" applyAlignment="1" applyProtection="1">
      <alignment horizontal="center" vertical="center"/>
      <protection hidden="1"/>
    </xf>
    <xf numFmtId="0" fontId="9" fillId="0" borderId="16" xfId="48" applyBorder="1" applyAlignment="1">
      <alignment horizontal="center" vertical="center"/>
      <protection/>
    </xf>
    <xf numFmtId="0" fontId="9" fillId="0" borderId="32" xfId="48" applyFill="1" applyBorder="1" applyAlignment="1">
      <alignment horizontal="center" vertical="center"/>
      <protection/>
    </xf>
    <xf numFmtId="0" fontId="19" fillId="0" borderId="24" xfId="48" applyFont="1" applyBorder="1" applyAlignment="1" applyProtection="1">
      <alignment horizontal="center" vertical="center"/>
      <protection hidden="1"/>
    </xf>
    <xf numFmtId="0" fontId="19" fillId="0" borderId="64" xfId="48" applyFont="1" applyFill="1" applyBorder="1" applyAlignment="1" applyProtection="1">
      <alignment horizontal="center" vertical="center"/>
      <protection hidden="1"/>
    </xf>
    <xf numFmtId="0" fontId="19" fillId="0" borderId="65" xfId="48" applyFont="1" applyFill="1" applyBorder="1" applyAlignment="1" applyProtection="1">
      <alignment horizontal="center" vertical="center"/>
      <protection hidden="1"/>
    </xf>
    <xf numFmtId="0" fontId="19" fillId="0" borderId="18" xfId="48" applyFont="1" applyBorder="1" applyAlignment="1" applyProtection="1">
      <alignment horizontal="center" vertical="center"/>
      <protection hidden="1"/>
    </xf>
    <xf numFmtId="0" fontId="19" fillId="0" borderId="21" xfId="48" applyFont="1" applyFill="1" applyBorder="1" applyAlignment="1" applyProtection="1">
      <alignment horizontal="center" vertical="center"/>
      <protection hidden="1"/>
    </xf>
    <xf numFmtId="0" fontId="19" fillId="0" borderId="66" xfId="48" applyFont="1" applyFill="1" applyBorder="1" applyAlignment="1" applyProtection="1">
      <alignment horizontal="center" vertical="center"/>
      <protection hidden="1"/>
    </xf>
    <xf numFmtId="0" fontId="19" fillId="0" borderId="25" xfId="48" applyFont="1" applyBorder="1" applyAlignment="1" applyProtection="1">
      <alignment horizontal="center" vertical="center"/>
      <protection hidden="1"/>
    </xf>
    <xf numFmtId="0" fontId="19" fillId="0" borderId="26" xfId="48" applyFont="1" applyBorder="1" applyAlignment="1" applyProtection="1">
      <alignment horizontal="center" vertical="center"/>
      <protection hidden="1"/>
    </xf>
    <xf numFmtId="0" fontId="19" fillId="0" borderId="30" xfId="48" applyFont="1" applyBorder="1" applyAlignment="1" applyProtection="1">
      <alignment horizontal="center" vertical="center"/>
      <protection hidden="1"/>
    </xf>
    <xf numFmtId="0" fontId="19" fillId="0" borderId="31" xfId="48" applyFont="1" applyBorder="1" applyAlignment="1" applyProtection="1">
      <alignment horizontal="center" vertical="center"/>
      <protection hidden="1"/>
    </xf>
    <xf numFmtId="0" fontId="20" fillId="0" borderId="0" xfId="48" applyFont="1" applyAlignment="1">
      <alignment horizontal="center"/>
      <protection/>
    </xf>
    <xf numFmtId="0" fontId="14" fillId="0" borderId="0" xfId="48" applyFont="1" applyAlignment="1">
      <alignment horizontal="center"/>
      <protection/>
    </xf>
    <xf numFmtId="0" fontId="12" fillId="0" borderId="0" xfId="48" applyFont="1" applyAlignment="1">
      <alignment horizontal="center"/>
      <protection/>
    </xf>
    <xf numFmtId="0" fontId="20" fillId="0" borderId="0" xfId="53" applyFont="1" applyFill="1" applyAlignment="1">
      <alignment horizontal="center"/>
      <protection/>
    </xf>
    <xf numFmtId="0" fontId="21" fillId="0" borderId="0" xfId="53" applyFont="1" applyFill="1" applyAlignment="1">
      <alignment horizontal="center"/>
      <protection/>
    </xf>
    <xf numFmtId="14" fontId="22" fillId="0" borderId="0" xfId="53" applyNumberFormat="1" applyFont="1" applyFill="1" applyAlignment="1">
      <alignment horizontal="center"/>
      <protection/>
    </xf>
    <xf numFmtId="0" fontId="25" fillId="2" borderId="67" xfId="0" applyFont="1" applyFill="1" applyBorder="1" applyAlignment="1" applyProtection="1">
      <alignment horizontal="left" vertical="center"/>
      <protection hidden="1"/>
    </xf>
    <xf numFmtId="0" fontId="25" fillId="2" borderId="59" xfId="0" applyFont="1" applyFill="1" applyBorder="1" applyAlignment="1" applyProtection="1">
      <alignment horizontal="left" vertical="center"/>
      <protection hidden="1"/>
    </xf>
    <xf numFmtId="0" fontId="14" fillId="0" borderId="18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4" fillId="0" borderId="6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26" fillId="0" borderId="21" xfId="66" applyFont="1" applyBorder="1" applyAlignment="1" applyProtection="1">
      <alignment horizontal="left" vertical="center"/>
      <protection locked="0"/>
    </xf>
    <xf numFmtId="0" fontId="26" fillId="0" borderId="64" xfId="66" applyFont="1" applyBorder="1" applyAlignment="1" applyProtection="1">
      <alignment horizontal="left" vertical="center"/>
      <protection locked="0"/>
    </xf>
    <xf numFmtId="0" fontId="26" fillId="0" borderId="69" xfId="66" applyFont="1" applyBorder="1" applyAlignment="1" applyProtection="1">
      <alignment horizontal="left" vertical="center"/>
      <protection locked="0"/>
    </xf>
    <xf numFmtId="0" fontId="15" fillId="0" borderId="70" xfId="38" applyFont="1" applyBorder="1" applyAlignment="1">
      <alignment horizontal="center" vertical="center"/>
      <protection/>
    </xf>
    <xf numFmtId="0" fontId="15" fillId="0" borderId="71" xfId="38" applyFont="1" applyBorder="1" applyAlignment="1">
      <alignment horizontal="center" vertical="center"/>
      <protection/>
    </xf>
    <xf numFmtId="0" fontId="15" fillId="0" borderId="72" xfId="38" applyFont="1" applyBorder="1" applyAlignment="1">
      <alignment horizontal="center" vertical="center"/>
      <protection/>
    </xf>
    <xf numFmtId="0" fontId="15" fillId="0" borderId="73" xfId="38" applyFont="1" applyBorder="1" applyAlignment="1">
      <alignment horizontal="center" vertical="center"/>
      <protection/>
    </xf>
    <xf numFmtId="0" fontId="0" fillId="0" borderId="42" xfId="0" applyBorder="1" applyAlignment="1">
      <alignment/>
    </xf>
    <xf numFmtId="0" fontId="25" fillId="0" borderId="17" xfId="63" applyFont="1" applyBorder="1" applyAlignment="1">
      <alignment horizontal="center" vertical="center"/>
      <protection/>
    </xf>
    <xf numFmtId="0" fontId="13" fillId="0" borderId="74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75" xfId="0" applyFont="1" applyBorder="1" applyAlignment="1">
      <alignment horizontal="left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left" vertical="center"/>
    </xf>
    <xf numFmtId="0" fontId="14" fillId="0" borderId="77" xfId="66" applyFont="1" applyBorder="1" applyAlignment="1" applyProtection="1">
      <alignment horizontal="left" vertical="center"/>
      <protection locked="0"/>
    </xf>
    <xf numFmtId="0" fontId="14" fillId="0" borderId="51" xfId="66" applyFont="1" applyBorder="1" applyAlignment="1" applyProtection="1">
      <alignment horizontal="left" vertical="center"/>
      <protection locked="0"/>
    </xf>
    <xf numFmtId="0" fontId="14" fillId="0" borderId="78" xfId="66" applyFont="1" applyBorder="1" applyAlignment="1" applyProtection="1">
      <alignment horizontal="left" vertical="center"/>
      <protection locked="0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49" fontId="9" fillId="0" borderId="77" xfId="0" applyNumberFormat="1" applyFont="1" applyBorder="1" applyAlignment="1" applyProtection="1">
      <alignment horizontal="left" vertical="center"/>
      <protection locked="0"/>
    </xf>
    <xf numFmtId="49" fontId="9" fillId="0" borderId="79" xfId="0" applyNumberFormat="1" applyFont="1" applyBorder="1" applyAlignment="1" applyProtection="1">
      <alignment horizontal="left" vertical="center"/>
      <protection locked="0"/>
    </xf>
    <xf numFmtId="0" fontId="13" fillId="0" borderId="74" xfId="0" applyFont="1" applyBorder="1" applyAlignment="1" applyProtection="1">
      <alignment horizontal="left" vertical="center"/>
      <protection/>
    </xf>
    <xf numFmtId="0" fontId="13" fillId="0" borderId="34" xfId="0" applyFont="1" applyBorder="1" applyAlignment="1" applyProtection="1">
      <alignment horizontal="left" vertical="center"/>
      <protection/>
    </xf>
    <xf numFmtId="0" fontId="13" fillId="0" borderId="75" xfId="0" applyFont="1" applyBorder="1" applyAlignment="1" applyProtection="1">
      <alignment horizontal="left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0" borderId="75" xfId="0" applyFont="1" applyBorder="1" applyAlignment="1" applyProtection="1">
      <alignment horizontal="center" vertical="center"/>
      <protection/>
    </xf>
    <xf numFmtId="0" fontId="13" fillId="0" borderId="76" xfId="0" applyFont="1" applyBorder="1" applyAlignment="1" applyProtection="1">
      <alignment horizontal="left" vertical="center"/>
      <protection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 6" xfId="52"/>
    <cellStyle name="normální_Vysledek KP-A,B-2005-06 2" xfId="53"/>
    <cellStyle name="Followed Hyperlink" xfId="54"/>
    <cellStyle name="Poznámka" xfId="55"/>
    <cellStyle name="Percent" xfId="56"/>
    <cellStyle name="Propojená buňka" xfId="57"/>
    <cellStyle name="Roman EE 12 Normál" xfId="58"/>
    <cellStyle name="Správně" xfId="59"/>
    <cellStyle name="Špat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zapis_o_utkani_klatovy202402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t-jup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6"/>
  <sheetViews>
    <sheetView showGridLines="0" showRowColHeaders="0" tabSelected="1" zoomScalePageLayoutView="0" workbookViewId="0" topLeftCell="A1">
      <selection activeCell="A1" sqref="A1"/>
    </sheetView>
  </sheetViews>
  <sheetFormatPr defaultColWidth="9.125" defaultRowHeight="12.75"/>
  <cols>
    <col min="1" max="1" width="1.875" style="1" customWidth="1"/>
    <col min="2" max="2" width="4.625" style="1" customWidth="1"/>
    <col min="3" max="3" width="26.875" style="1" customWidth="1"/>
    <col min="4" max="4" width="8.50390625" style="1" customWidth="1"/>
    <col min="5" max="7" width="7.50390625" style="1" customWidth="1"/>
    <col min="8" max="13" width="8.625" style="1" customWidth="1"/>
    <col min="14" max="14" width="7.50390625" style="1" customWidth="1"/>
    <col min="15" max="15" width="3.625" style="1" customWidth="1"/>
    <col min="16" max="16384" width="9.125" style="1" customWidth="1"/>
  </cols>
  <sheetData>
    <row r="2" spans="2:14" ht="25.5" customHeight="1">
      <c r="B2" s="134" t="s">
        <v>80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2:14" ht="18.75" customHeight="1">
      <c r="B3" s="135" t="s">
        <v>277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2:14" ht="13.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4" ht="23.25" customHeight="1" thickBot="1">
      <c r="B5" s="4"/>
      <c r="C5" s="5" t="s">
        <v>2</v>
      </c>
      <c r="D5" s="10" t="s">
        <v>16</v>
      </c>
      <c r="E5" s="13" t="s">
        <v>3</v>
      </c>
      <c r="F5" s="13" t="s">
        <v>4</v>
      </c>
      <c r="G5" s="14" t="s">
        <v>5</v>
      </c>
      <c r="H5" s="6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8" t="s">
        <v>15</v>
      </c>
      <c r="N5" s="3" t="s">
        <v>6</v>
      </c>
    </row>
    <row r="6" spans="2:14" ht="23.25" customHeight="1">
      <c r="B6" s="9" t="s">
        <v>0</v>
      </c>
      <c r="C6" s="94" t="s">
        <v>30</v>
      </c>
      <c r="D6" s="11">
        <v>8</v>
      </c>
      <c r="E6" s="15">
        <v>7</v>
      </c>
      <c r="F6" s="16">
        <v>1</v>
      </c>
      <c r="G6" s="17">
        <v>0</v>
      </c>
      <c r="H6" s="124">
        <v>50</v>
      </c>
      <c r="I6" s="130">
        <v>14</v>
      </c>
      <c r="J6" s="127">
        <f>'1.k.JuA_ChluA'!Q17+'2.k.ChluA_Kla'!P17+'2.k.JuB_ChluA'!Q17+'3.k.ChluA_Chrá'!P17+'4.k.ChluA_JuB'!P17+'4.k.ChluA_JuA'!P17+'5.k.Chrá_ChluA'!Q17+'5.k.Kla_ChluA'!Q17</f>
        <v>104</v>
      </c>
      <c r="K6" s="130">
        <f>'1.k.JuA_ChluA'!P17+'2.k.ChluA_Kla'!Q17+'2.k.JuB_ChluA'!P17+'3.k.ChluA_Chrá'!Q17+'4.k.ChluA_JuB'!Q17+'4.k.ChluA_JuA'!Q17+'5.k.Chrá_ChluA'!P17+'5.k.Kla_ChluA'!P17</f>
        <v>37</v>
      </c>
      <c r="L6" s="127">
        <f>'1.k.JuA_ChluA'!O17+'2.k.ChluA_Kla'!N17+'2.k.JuB_ChluA'!O17+'3.k.ChluA_Chrá'!N17+'4.k.ChluA_JuB'!N17+'4.k.ChluA_JuA'!N17+'5.k.Chrá_ChluA'!O17+'5.k.Kla_ChluA'!O17</f>
        <v>2744</v>
      </c>
      <c r="M6" s="131">
        <f>'1.k.JuA_ChluA'!N17+'2.k.ChluA_Kla'!O17+'2.k.JuB_ChluA'!N17+'3.k.ChluA_Chrá'!O17+'4.k.ChluA_JuB'!O17+'4.k.ChluA_JuA'!O17+'5.k.Chrá_ChluA'!N17+'5.k.Kla_ChluA'!N17</f>
        <v>2205</v>
      </c>
      <c r="N6" s="25">
        <f>E6*3+F6*2+G6*1</f>
        <v>23</v>
      </c>
    </row>
    <row r="7" spans="2:14" ht="23.25" customHeight="1">
      <c r="B7" s="9" t="s">
        <v>7</v>
      </c>
      <c r="C7" s="94" t="s">
        <v>1</v>
      </c>
      <c r="D7" s="11">
        <v>8</v>
      </c>
      <c r="E7" s="15">
        <v>5</v>
      </c>
      <c r="F7" s="27">
        <v>2</v>
      </c>
      <c r="G7" s="17">
        <v>1</v>
      </c>
      <c r="H7" s="21">
        <v>38</v>
      </c>
      <c r="I7" s="28">
        <v>26</v>
      </c>
      <c r="J7" s="23">
        <f>'1.k.JuA_JuB'!P17+'1.k.JuA_ChluA'!P17+'2.k.JuA_Chrá'!P17+'3.k.Kla_JuA'!Q17+'3.k.JuB_JuA'!Q17+'4.k.Chrá_JuA'!Q17+'4.k.ChluA_JuA'!Q17+'5.k.JuA_Kla'!P17</f>
        <v>84</v>
      </c>
      <c r="K7" s="28">
        <f>'1.k.JuA_JuB'!Q17+'1.k.JuA_ChluA'!Q17+'2.k.JuA_Chrá'!Q17+'3.k.Kla_JuA'!P17+'3.k.JuB_JuA'!P17+'4.k.Chrá_JuA'!P17+'4.k.ChluA_JuA'!P17+'5.k.JuA_Kla'!Q17</f>
        <v>60</v>
      </c>
      <c r="L7" s="23">
        <f>'1.k.JuA_JuB'!N17+'1.k.JuA_ChluA'!N17+'2.k.JuA_Chrá'!N17+'3.k.Kla_JuA'!O17+'3.k.JuB_JuA'!O17+'4.k.Chrá_JuA'!O17+'4.k.ChluA_JuA'!O17+'5.k.JuA_Kla'!N17</f>
        <v>2577</v>
      </c>
      <c r="M7" s="29">
        <f>'1.k.JuA_JuB'!O17+'1.k.JuA_ChluA'!O17+'2.k.JuA_Chrá'!O17+'3.k.Kla_JuA'!N17+'3.k.JuB_JuA'!N17+'4.k.Chrá_JuA'!N17+'4.k.ChluA_JuA'!N17+'5.k.JuA_Kla'!O17</f>
        <v>2452</v>
      </c>
      <c r="N7" s="25">
        <f>E7*3+F7*2+G7*1</f>
        <v>20</v>
      </c>
    </row>
    <row r="8" spans="2:14" ht="23.25" customHeight="1">
      <c r="B8" s="9" t="s">
        <v>8</v>
      </c>
      <c r="C8" s="94" t="s">
        <v>22</v>
      </c>
      <c r="D8" s="11">
        <v>8</v>
      </c>
      <c r="E8" s="15">
        <v>3</v>
      </c>
      <c r="F8" s="27">
        <v>0</v>
      </c>
      <c r="G8" s="17">
        <v>5</v>
      </c>
      <c r="H8" s="21">
        <v>30</v>
      </c>
      <c r="I8" s="28">
        <v>34</v>
      </c>
      <c r="J8" s="23">
        <f>'1.k.Chrá_Kla'!P17+'2.k.JuB_Chrá'!Q17+'2.k.JuA_Chrá'!Q17+'3.k.Kla_Chrá'!Q17+'3.k.ChluA_Chrá'!Q17+'4.k.Chrá_JuA'!P17+'5.k.Chrá_JuB'!P17+'5.k.Chrá_ChluA'!P17</f>
        <v>66</v>
      </c>
      <c r="K8" s="28">
        <f>'1.k.Chrá_Kla'!Q17+'2.k.JuA_Chrá'!P17+'2.k.JuB_Chrá'!P17+'3.k.Kla_Chrá'!P17+'3.k.ChluA_Chrá'!P17+'4.k.Chrá_JuA'!Q17+'5.k.Chrá_JuB'!Q17+'5.k.Chrá_ChluA'!Q17</f>
        <v>77</v>
      </c>
      <c r="L8" s="23">
        <f>'1.k.Chrá_Kla'!N17+'2.k.JuB_Chrá'!O17+'2.k.JuA_Chrá'!O17+'3.k.Kla_Chrá'!O17+'3.k.ChluA_Chrá'!O17+'4.k.Chrá_JuA'!N17+'5.k.Chrá_JuB'!N17+'5.k.Chrá_ChluA'!N17</f>
        <v>2517</v>
      </c>
      <c r="M8" s="29">
        <f>'1.k.Chrá_Kla'!O17+'2.k.JuB_Chrá'!N17+'2.k.JuA_Chrá'!N17+'3.k.Kla_Chrá'!N17+'3.k.ChluA_Chrá'!N17+'4.k.Chrá_JuA'!O17+'5.k.Chrá_JuB'!O17+'5.k.Chrá_ChluA'!O17</f>
        <v>2586</v>
      </c>
      <c r="N8" s="25">
        <f>E8*3+F8*2+G8*1</f>
        <v>14</v>
      </c>
    </row>
    <row r="9" spans="2:14" ht="23.25" customHeight="1">
      <c r="B9" s="9" t="s">
        <v>9</v>
      </c>
      <c r="C9" s="94" t="s">
        <v>24</v>
      </c>
      <c r="D9" s="11">
        <v>8</v>
      </c>
      <c r="E9" s="15">
        <v>1</v>
      </c>
      <c r="F9" s="27">
        <v>3</v>
      </c>
      <c r="G9" s="17">
        <v>4</v>
      </c>
      <c r="H9" s="21">
        <v>24</v>
      </c>
      <c r="I9" s="28">
        <v>40</v>
      </c>
      <c r="J9" s="23">
        <f>'1.k.JuA_JuB'!Q17+'1.k.JuB_Kla'!P17+'2.k.JuB_Chrá'!P17+'2.k.JuB_ChluA'!P17+'3.k.JuB_JuA'!P17+'4.k.Kla_JuB'!Q17+'4.k.ChluA_JuB'!Q17+'5.k.Chrá_JuB'!Q17</f>
        <v>60</v>
      </c>
      <c r="K9" s="28">
        <f>'1.k.JuA_JuB'!P17+'1.k.JuB_Kla'!Q17+'2.k.JuB_Chrá'!Q17+'2.k.JuB_ChluA'!Q17+'3.k.JuB_JuA'!Q17+'4.k.ChluA_JuB'!P17+'4.k.Kla_JuB'!P17+'5.k.Chrá_JuB'!P17</f>
        <v>85</v>
      </c>
      <c r="L9" s="23">
        <f>'1.k.JuA_JuB'!O17+'1.k.JuB_Kla'!N17+'2.k.JuB_Chrá'!N17+'2.k.JuB_ChluA'!N17+'3.k.JuB_JuA'!N17+'4.k.ChluA_JuB'!O17+'4.k.Kla_JuB'!O17+'5.k.Chrá_JuB'!O17</f>
        <v>2462</v>
      </c>
      <c r="M9" s="29">
        <f>'1.k.JuA_JuB'!N17+'1.k.JuB_Kla'!O17+'2.k.JuB_Chrá'!O17+'2.k.JuB_ChluA'!O17+'3.k.JuB_JuA'!O17+'4.k.ChluA_JuB'!N17+'4.k.Kla_JuB'!N17+'5.k.Chrá_JuB'!N17</f>
        <v>2742</v>
      </c>
      <c r="N9" s="25">
        <f>E9*3+F9*2+G9*1</f>
        <v>13</v>
      </c>
    </row>
    <row r="10" spans="2:14" ht="23.25" customHeight="1" thickBot="1">
      <c r="B10" s="31" t="s">
        <v>23</v>
      </c>
      <c r="C10" s="95" t="s">
        <v>17</v>
      </c>
      <c r="D10" s="123">
        <v>8</v>
      </c>
      <c r="E10" s="18">
        <v>0</v>
      </c>
      <c r="F10" s="19">
        <v>2</v>
      </c>
      <c r="G10" s="20">
        <v>6</v>
      </c>
      <c r="H10" s="125">
        <v>18</v>
      </c>
      <c r="I10" s="126">
        <v>46</v>
      </c>
      <c r="J10" s="128">
        <f>'1.k.JuB_Kla'!Q17+'1.k.Chrá_Kla'!Q17+'2.k.ChluA_Kla'!Q17+'3.k.Kla_Chrá'!P17+'3.k.Kla_JuA'!P17+'4.k.Kla_JuB'!P17+'5.k.JuA_Kla'!Q17+'5.k.Kla_ChluA'!P17</f>
        <v>43</v>
      </c>
      <c r="K10" s="126">
        <f>'1.k.JuB_Kla'!P17+'1.k.Chrá_Kla'!P17+'2.k.ChluA_Kla'!P17+'3.k.Kla_Chrá'!Q17+'3.k.Kla_JuA'!Q17+'4.k.Kla_JuB'!Q17+'5.k.JuA_Kla'!P17+'5.k.Kla_ChluA'!Q17</f>
        <v>98</v>
      </c>
      <c r="L10" s="128">
        <f>'1.k.JuB_Kla'!O17+'1.k.Chrá_Kla'!O17+'2.k.ChluA_Kla'!O17+'3.k.Kla_Chrá'!N17+'3.k.Kla_JuA'!N17+'4.k.Kla_JuB'!N17+'5.k.JuA_Kla'!O17+'5.k.Kla_ChluA'!N17</f>
        <v>2390</v>
      </c>
      <c r="M10" s="129">
        <f>'1.k.JuB_Kla'!N17+'1.k.Chrá_Kla'!N17+'2.k.ChluA_Kla'!N17+'3.k.Kla_Chrá'!O17+'3.k.Kla_JuA'!O17+'4.k.Kla_JuB'!O17+'5.k.JuA_Kla'!N17+'5.k.Kla_ChluA'!O17</f>
        <v>2705</v>
      </c>
      <c r="N10" s="26">
        <f>E10*3+F10*2+G10*1</f>
        <v>10</v>
      </c>
    </row>
    <row r="11" spans="2:14" ht="12.75" customHeight="1">
      <c r="B11" s="34"/>
      <c r="C11" s="2"/>
      <c r="D11" s="35"/>
      <c r="E11" s="34"/>
      <c r="F11" s="34"/>
      <c r="G11" s="34"/>
      <c r="H11" s="36"/>
      <c r="I11" s="36"/>
      <c r="J11" s="36"/>
      <c r="K11" s="36"/>
      <c r="L11" s="36"/>
      <c r="M11" s="36"/>
      <c r="N11" s="38"/>
    </row>
    <row r="12" spans="2:14" ht="23.25" customHeight="1">
      <c r="B12" s="136" t="s">
        <v>231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2:14" ht="12.75" customHeight="1" thickBo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2:14" ht="23.25" customHeight="1" thickBot="1">
      <c r="B14" s="4"/>
      <c r="C14" s="5" t="s">
        <v>2</v>
      </c>
      <c r="D14" s="10" t="s">
        <v>16</v>
      </c>
      <c r="E14" s="13" t="s">
        <v>3</v>
      </c>
      <c r="F14" s="13" t="s">
        <v>4</v>
      </c>
      <c r="G14" s="14" t="s">
        <v>5</v>
      </c>
      <c r="H14" s="6" t="s">
        <v>10</v>
      </c>
      <c r="I14" s="7" t="s">
        <v>11</v>
      </c>
      <c r="J14" s="7" t="s">
        <v>12</v>
      </c>
      <c r="K14" s="7" t="s">
        <v>13</v>
      </c>
      <c r="L14" s="7" t="s">
        <v>14</v>
      </c>
      <c r="M14" s="8" t="s">
        <v>15</v>
      </c>
      <c r="N14" s="3" t="s">
        <v>6</v>
      </c>
    </row>
    <row r="15" spans="2:14" ht="23.25" customHeight="1">
      <c r="B15" s="9" t="s">
        <v>0</v>
      </c>
      <c r="C15" s="94" t="s">
        <v>30</v>
      </c>
      <c r="D15" s="11">
        <v>6</v>
      </c>
      <c r="E15" s="15">
        <v>5</v>
      </c>
      <c r="F15" s="16">
        <v>1</v>
      </c>
      <c r="G15" s="17">
        <v>0</v>
      </c>
      <c r="H15" s="124">
        <v>37</v>
      </c>
      <c r="I15" s="130">
        <v>11</v>
      </c>
      <c r="J15" s="127">
        <v>77</v>
      </c>
      <c r="K15" s="130">
        <v>28</v>
      </c>
      <c r="L15" s="127">
        <v>2061</v>
      </c>
      <c r="M15" s="131">
        <v>1649</v>
      </c>
      <c r="N15" s="25">
        <f>E15*3+F15*2+G15*1</f>
        <v>17</v>
      </c>
    </row>
    <row r="16" spans="2:14" ht="23.25" customHeight="1">
      <c r="B16" s="9" t="s">
        <v>7</v>
      </c>
      <c r="C16" s="94" t="s">
        <v>1</v>
      </c>
      <c r="D16" s="11">
        <v>7</v>
      </c>
      <c r="E16" s="15">
        <v>4</v>
      </c>
      <c r="F16" s="27">
        <v>2</v>
      </c>
      <c r="G16" s="17">
        <v>1</v>
      </c>
      <c r="H16" s="21">
        <v>33</v>
      </c>
      <c r="I16" s="28">
        <v>23</v>
      </c>
      <c r="J16" s="23">
        <v>73</v>
      </c>
      <c r="K16" s="28">
        <v>53</v>
      </c>
      <c r="L16" s="23">
        <v>2256</v>
      </c>
      <c r="M16" s="29">
        <v>2131</v>
      </c>
      <c r="N16" s="25">
        <f>E16*3+F16*2+G16*1</f>
        <v>17</v>
      </c>
    </row>
    <row r="17" spans="2:14" ht="23.25" customHeight="1">
      <c r="B17" s="9" t="s">
        <v>8</v>
      </c>
      <c r="C17" s="94" t="s">
        <v>24</v>
      </c>
      <c r="D17" s="11">
        <v>7</v>
      </c>
      <c r="E17" s="15">
        <v>1</v>
      </c>
      <c r="F17" s="27">
        <v>3</v>
      </c>
      <c r="G17" s="17">
        <v>3</v>
      </c>
      <c r="H17" s="21">
        <v>22</v>
      </c>
      <c r="I17" s="28">
        <v>34</v>
      </c>
      <c r="J17" s="23">
        <v>54</v>
      </c>
      <c r="K17" s="28">
        <v>73</v>
      </c>
      <c r="L17" s="23">
        <v>2169</v>
      </c>
      <c r="M17" s="29">
        <v>2384</v>
      </c>
      <c r="N17" s="25">
        <f>E17*3+F17*2+G17*1</f>
        <v>12</v>
      </c>
    </row>
    <row r="18" spans="2:14" ht="23.25" customHeight="1">
      <c r="B18" s="9" t="s">
        <v>9</v>
      </c>
      <c r="C18" s="94" t="s">
        <v>22</v>
      </c>
      <c r="D18" s="11">
        <v>6</v>
      </c>
      <c r="E18" s="15">
        <v>2</v>
      </c>
      <c r="F18" s="27">
        <v>0</v>
      </c>
      <c r="G18" s="17">
        <v>4</v>
      </c>
      <c r="H18" s="21">
        <v>22</v>
      </c>
      <c r="I18" s="28">
        <v>26</v>
      </c>
      <c r="J18" s="23">
        <v>50</v>
      </c>
      <c r="K18" s="28">
        <v>58</v>
      </c>
      <c r="L18" s="23">
        <v>1913</v>
      </c>
      <c r="M18" s="29">
        <v>1959</v>
      </c>
      <c r="N18" s="25">
        <f>E18*3+F18*2+G18*1</f>
        <v>10</v>
      </c>
    </row>
    <row r="19" spans="2:14" ht="23.25" customHeight="1" thickBot="1">
      <c r="B19" s="31" t="s">
        <v>23</v>
      </c>
      <c r="C19" s="95" t="s">
        <v>17</v>
      </c>
      <c r="D19" s="123">
        <v>6</v>
      </c>
      <c r="E19" s="18">
        <v>0</v>
      </c>
      <c r="F19" s="19">
        <v>2</v>
      </c>
      <c r="G19" s="20">
        <v>4</v>
      </c>
      <c r="H19" s="125">
        <v>14</v>
      </c>
      <c r="I19" s="126">
        <v>34</v>
      </c>
      <c r="J19" s="128">
        <v>31</v>
      </c>
      <c r="K19" s="126">
        <v>73</v>
      </c>
      <c r="L19" s="128">
        <v>1759</v>
      </c>
      <c r="M19" s="129">
        <v>2035</v>
      </c>
      <c r="N19" s="26">
        <f>E19*3+F19*2+G19*1</f>
        <v>8</v>
      </c>
    </row>
    <row r="20" spans="2:14" ht="12.75" customHeight="1">
      <c r="B20" s="34"/>
      <c r="C20" s="2"/>
      <c r="D20" s="35"/>
      <c r="E20" s="34"/>
      <c r="F20" s="34"/>
      <c r="G20" s="34"/>
      <c r="H20" s="36"/>
      <c r="I20" s="36"/>
      <c r="J20" s="36"/>
      <c r="K20" s="36"/>
      <c r="L20" s="36"/>
      <c r="M20" s="36"/>
      <c r="N20" s="38"/>
    </row>
    <row r="21" spans="2:14" ht="22.5" customHeight="1">
      <c r="B21" s="136" t="s">
        <v>183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</row>
    <row r="22" spans="2:14" ht="12.75" customHeight="1" thickBo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2:14" ht="22.5" customHeight="1" thickBot="1">
      <c r="B23" s="4"/>
      <c r="C23" s="5" t="s">
        <v>2</v>
      </c>
      <c r="D23" s="10" t="s">
        <v>16</v>
      </c>
      <c r="E23" s="13" t="s">
        <v>3</v>
      </c>
      <c r="F23" s="13" t="s">
        <v>4</v>
      </c>
      <c r="G23" s="14" t="s">
        <v>5</v>
      </c>
      <c r="H23" s="6" t="s">
        <v>10</v>
      </c>
      <c r="I23" s="7" t="s">
        <v>11</v>
      </c>
      <c r="J23" s="7" t="s">
        <v>12</v>
      </c>
      <c r="K23" s="7" t="s">
        <v>13</v>
      </c>
      <c r="L23" s="7" t="s">
        <v>14</v>
      </c>
      <c r="M23" s="8" t="s">
        <v>15</v>
      </c>
      <c r="N23" s="3" t="s">
        <v>6</v>
      </c>
    </row>
    <row r="24" spans="2:14" ht="22.5" customHeight="1">
      <c r="B24" s="9" t="s">
        <v>0</v>
      </c>
      <c r="C24" s="94" t="s">
        <v>1</v>
      </c>
      <c r="D24" s="11">
        <v>5</v>
      </c>
      <c r="E24" s="15">
        <v>3</v>
      </c>
      <c r="F24" s="16">
        <v>2</v>
      </c>
      <c r="G24" s="17">
        <v>0</v>
      </c>
      <c r="H24" s="21">
        <v>26</v>
      </c>
      <c r="I24" s="22">
        <v>14</v>
      </c>
      <c r="J24" s="23">
        <v>57</v>
      </c>
      <c r="K24" s="22">
        <v>34</v>
      </c>
      <c r="L24" s="23">
        <v>1692</v>
      </c>
      <c r="M24" s="24">
        <v>1508</v>
      </c>
      <c r="N24" s="25">
        <f>E24*3+F24*2+G24*1</f>
        <v>13</v>
      </c>
    </row>
    <row r="25" spans="2:14" ht="22.5" customHeight="1">
      <c r="B25" s="9" t="s">
        <v>7</v>
      </c>
      <c r="C25" s="94" t="s">
        <v>30</v>
      </c>
      <c r="D25" s="11">
        <v>4</v>
      </c>
      <c r="E25" s="15">
        <v>3</v>
      </c>
      <c r="F25" s="27">
        <v>1</v>
      </c>
      <c r="G25" s="17">
        <v>0</v>
      </c>
      <c r="H25" s="124">
        <v>24</v>
      </c>
      <c r="I25" s="132">
        <v>8</v>
      </c>
      <c r="J25" s="127">
        <v>51</v>
      </c>
      <c r="K25" s="132">
        <v>20</v>
      </c>
      <c r="L25" s="127">
        <v>1393</v>
      </c>
      <c r="M25" s="133">
        <v>1132</v>
      </c>
      <c r="N25" s="25">
        <f>E25*3+F25*2+G25*1</f>
        <v>11</v>
      </c>
    </row>
    <row r="26" spans="2:14" ht="22.5" customHeight="1">
      <c r="B26" s="9" t="s">
        <v>8</v>
      </c>
      <c r="C26" s="94" t="s">
        <v>22</v>
      </c>
      <c r="D26" s="11">
        <v>5</v>
      </c>
      <c r="E26" s="15">
        <v>2</v>
      </c>
      <c r="F26" s="27">
        <v>0</v>
      </c>
      <c r="G26" s="17">
        <v>3</v>
      </c>
      <c r="H26" s="21">
        <v>19</v>
      </c>
      <c r="I26" s="28">
        <v>21</v>
      </c>
      <c r="J26" s="23">
        <v>43</v>
      </c>
      <c r="K26" s="28">
        <v>47</v>
      </c>
      <c r="L26" s="23">
        <v>1605</v>
      </c>
      <c r="M26" s="29">
        <v>1641</v>
      </c>
      <c r="N26" s="25">
        <f>E26*3+F26*2+G26*1</f>
        <v>9</v>
      </c>
    </row>
    <row r="27" spans="2:14" ht="22.5" customHeight="1">
      <c r="B27" s="9" t="s">
        <v>9</v>
      </c>
      <c r="C27" s="94" t="s">
        <v>24</v>
      </c>
      <c r="D27" s="11">
        <v>5</v>
      </c>
      <c r="E27" s="15">
        <v>1</v>
      </c>
      <c r="F27" s="27">
        <v>2</v>
      </c>
      <c r="G27" s="17">
        <v>2</v>
      </c>
      <c r="H27" s="21">
        <v>17</v>
      </c>
      <c r="I27" s="28">
        <v>23</v>
      </c>
      <c r="J27" s="23">
        <v>42</v>
      </c>
      <c r="K27" s="28">
        <v>50</v>
      </c>
      <c r="L27" s="23">
        <v>1563</v>
      </c>
      <c r="M27" s="29">
        <v>1691</v>
      </c>
      <c r="N27" s="25">
        <f>E27*3+F27*2+G27*1</f>
        <v>9</v>
      </c>
    </row>
    <row r="28" spans="2:14" ht="22.5" customHeight="1" thickBot="1">
      <c r="B28" s="31" t="s">
        <v>23</v>
      </c>
      <c r="C28" s="95" t="s">
        <v>17</v>
      </c>
      <c r="D28" s="123">
        <v>5</v>
      </c>
      <c r="E28" s="18">
        <v>0</v>
      </c>
      <c r="F28" s="19">
        <v>1</v>
      </c>
      <c r="G28" s="20">
        <v>4</v>
      </c>
      <c r="H28" s="125">
        <v>10</v>
      </c>
      <c r="I28" s="126">
        <v>30</v>
      </c>
      <c r="J28" s="128">
        <v>22</v>
      </c>
      <c r="K28" s="126">
        <v>64</v>
      </c>
      <c r="L28" s="128">
        <v>1419</v>
      </c>
      <c r="M28" s="129">
        <v>1700</v>
      </c>
      <c r="N28" s="26">
        <f>E28*3+F28*2+G28*1</f>
        <v>6</v>
      </c>
    </row>
    <row r="29" spans="2:14" ht="12.75" customHeight="1">
      <c r="B29" s="34"/>
      <c r="C29" s="2"/>
      <c r="D29" s="35"/>
      <c r="E29" s="34"/>
      <c r="F29" s="34"/>
      <c r="G29" s="34"/>
      <c r="H29" s="36"/>
      <c r="I29" s="36"/>
      <c r="J29" s="36"/>
      <c r="K29" s="36"/>
      <c r="L29" s="36"/>
      <c r="M29" s="36"/>
      <c r="N29" s="38"/>
    </row>
    <row r="30" spans="2:14" ht="23.25" customHeight="1">
      <c r="B30" s="136" t="s">
        <v>125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</row>
    <row r="31" spans="2:14" ht="12.75" customHeight="1" thickBo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2:14" ht="23.25" customHeight="1" thickBot="1">
      <c r="B32" s="4"/>
      <c r="C32" s="5" t="s">
        <v>2</v>
      </c>
      <c r="D32" s="10" t="s">
        <v>16</v>
      </c>
      <c r="E32" s="13" t="s">
        <v>3</v>
      </c>
      <c r="F32" s="13" t="s">
        <v>4</v>
      </c>
      <c r="G32" s="14" t="s">
        <v>5</v>
      </c>
      <c r="H32" s="6" t="s">
        <v>10</v>
      </c>
      <c r="I32" s="7" t="s">
        <v>11</v>
      </c>
      <c r="J32" s="7" t="s">
        <v>12</v>
      </c>
      <c r="K32" s="7" t="s">
        <v>13</v>
      </c>
      <c r="L32" s="7" t="s">
        <v>14</v>
      </c>
      <c r="M32" s="8" t="s">
        <v>15</v>
      </c>
      <c r="N32" s="3" t="s">
        <v>6</v>
      </c>
    </row>
    <row r="33" spans="2:14" ht="23.25" customHeight="1">
      <c r="B33" s="9" t="s">
        <v>0</v>
      </c>
      <c r="C33" s="94" t="s">
        <v>30</v>
      </c>
      <c r="D33" s="122">
        <v>3</v>
      </c>
      <c r="E33" s="15">
        <v>2</v>
      </c>
      <c r="F33" s="16">
        <v>1</v>
      </c>
      <c r="G33" s="17">
        <v>0</v>
      </c>
      <c r="H33" s="124">
        <v>17</v>
      </c>
      <c r="I33" s="130">
        <v>7</v>
      </c>
      <c r="J33" s="127">
        <v>37</v>
      </c>
      <c r="K33" s="130">
        <v>18</v>
      </c>
      <c r="L33" s="127">
        <v>1062</v>
      </c>
      <c r="M33" s="131">
        <v>900</v>
      </c>
      <c r="N33" s="25">
        <f>E33*3+F33*2+G33*1</f>
        <v>8</v>
      </c>
    </row>
    <row r="34" spans="2:14" ht="23.25" customHeight="1">
      <c r="B34" s="9" t="s">
        <v>7</v>
      </c>
      <c r="C34" s="94" t="s">
        <v>24</v>
      </c>
      <c r="D34" s="11">
        <v>4</v>
      </c>
      <c r="E34" s="15">
        <v>1</v>
      </c>
      <c r="F34" s="27">
        <v>2</v>
      </c>
      <c r="G34" s="17">
        <v>1</v>
      </c>
      <c r="H34" s="21">
        <v>15</v>
      </c>
      <c r="I34" s="28">
        <v>17</v>
      </c>
      <c r="J34" s="23">
        <v>36</v>
      </c>
      <c r="K34" s="28">
        <v>36</v>
      </c>
      <c r="L34" s="23">
        <v>1246</v>
      </c>
      <c r="M34" s="29">
        <v>1302</v>
      </c>
      <c r="N34" s="25">
        <f>E34*3+F34*2+G34*1</f>
        <v>8</v>
      </c>
    </row>
    <row r="35" spans="2:14" ht="23.25" customHeight="1">
      <c r="B35" s="9" t="s">
        <v>8</v>
      </c>
      <c r="C35" s="94" t="s">
        <v>1</v>
      </c>
      <c r="D35" s="11">
        <v>3</v>
      </c>
      <c r="E35" s="15">
        <v>1</v>
      </c>
      <c r="F35" s="27">
        <v>2</v>
      </c>
      <c r="G35" s="17">
        <v>0</v>
      </c>
      <c r="H35" s="21">
        <v>14</v>
      </c>
      <c r="I35" s="28">
        <v>10</v>
      </c>
      <c r="J35" s="23">
        <v>30</v>
      </c>
      <c r="K35" s="28">
        <v>24</v>
      </c>
      <c r="L35" s="23">
        <v>990</v>
      </c>
      <c r="M35" s="29">
        <v>905</v>
      </c>
      <c r="N35" s="25">
        <f>E35*3+F35*2+G35*1</f>
        <v>7</v>
      </c>
    </row>
    <row r="36" spans="2:14" ht="23.25" customHeight="1">
      <c r="B36" s="9" t="s">
        <v>9</v>
      </c>
      <c r="C36" s="94" t="s">
        <v>22</v>
      </c>
      <c r="D36" s="11">
        <v>3</v>
      </c>
      <c r="E36" s="15">
        <v>1</v>
      </c>
      <c r="F36" s="27">
        <v>0</v>
      </c>
      <c r="G36" s="17">
        <v>2</v>
      </c>
      <c r="H36" s="21">
        <v>10</v>
      </c>
      <c r="I36" s="28">
        <v>14</v>
      </c>
      <c r="J36" s="23">
        <v>25</v>
      </c>
      <c r="K36" s="28">
        <v>33</v>
      </c>
      <c r="L36" s="23">
        <v>1037</v>
      </c>
      <c r="M36" s="29">
        <v>1054</v>
      </c>
      <c r="N36" s="25">
        <f>E36*3+F36*2+G36*1</f>
        <v>5</v>
      </c>
    </row>
    <row r="37" spans="2:14" ht="23.25" customHeight="1" thickBot="1">
      <c r="B37" s="31" t="s">
        <v>23</v>
      </c>
      <c r="C37" s="95" t="s">
        <v>17</v>
      </c>
      <c r="D37" s="123">
        <v>3</v>
      </c>
      <c r="E37" s="18">
        <v>0</v>
      </c>
      <c r="F37" s="19">
        <v>1</v>
      </c>
      <c r="G37" s="20">
        <v>2</v>
      </c>
      <c r="H37" s="125">
        <v>8</v>
      </c>
      <c r="I37" s="126">
        <v>16</v>
      </c>
      <c r="J37" s="128">
        <v>18</v>
      </c>
      <c r="K37" s="126">
        <v>35</v>
      </c>
      <c r="L37" s="128">
        <v>877</v>
      </c>
      <c r="M37" s="129">
        <v>1051</v>
      </c>
      <c r="N37" s="26">
        <f>E37*3+F37*2+G37*1</f>
        <v>4</v>
      </c>
    </row>
    <row r="38" spans="2:14" s="37" customFormat="1" ht="13.5" customHeight="1">
      <c r="B38" s="34"/>
      <c r="C38" s="2"/>
      <c r="D38" s="35"/>
      <c r="E38" s="34"/>
      <c r="F38" s="34"/>
      <c r="G38" s="34"/>
      <c r="H38" s="36"/>
      <c r="I38" s="36"/>
      <c r="J38" s="36"/>
      <c r="K38" s="36"/>
      <c r="L38" s="36"/>
      <c r="M38" s="36"/>
      <c r="N38" s="38"/>
    </row>
    <row r="39" spans="2:14" ht="18" customHeight="1">
      <c r="B39" s="136" t="s">
        <v>81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</row>
    <row r="40" spans="2:14" ht="13.5" thickBo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2:14" ht="22.5" customHeight="1" thickBot="1">
      <c r="B41" s="4"/>
      <c r="C41" s="5" t="s">
        <v>2</v>
      </c>
      <c r="D41" s="10" t="s">
        <v>16</v>
      </c>
      <c r="E41" s="13" t="s">
        <v>3</v>
      </c>
      <c r="F41" s="13" t="s">
        <v>4</v>
      </c>
      <c r="G41" s="14" t="s">
        <v>5</v>
      </c>
      <c r="H41" s="6" t="s">
        <v>10</v>
      </c>
      <c r="I41" s="7" t="s">
        <v>11</v>
      </c>
      <c r="J41" s="7" t="s">
        <v>12</v>
      </c>
      <c r="K41" s="7" t="s">
        <v>13</v>
      </c>
      <c r="L41" s="7" t="s">
        <v>14</v>
      </c>
      <c r="M41" s="8" t="s">
        <v>15</v>
      </c>
      <c r="N41" s="3" t="s">
        <v>6</v>
      </c>
    </row>
    <row r="42" spans="2:14" ht="22.5" customHeight="1">
      <c r="B42" s="9" t="s">
        <v>0</v>
      </c>
      <c r="C42" s="94" t="s">
        <v>1</v>
      </c>
      <c r="D42" s="11">
        <v>2</v>
      </c>
      <c r="E42" s="15">
        <v>0</v>
      </c>
      <c r="F42" s="16">
        <v>2</v>
      </c>
      <c r="G42" s="17">
        <v>0</v>
      </c>
      <c r="H42" s="21">
        <v>8</v>
      </c>
      <c r="I42" s="22">
        <v>8</v>
      </c>
      <c r="J42" s="23">
        <v>17</v>
      </c>
      <c r="K42" s="22">
        <v>18</v>
      </c>
      <c r="L42" s="23">
        <v>624</v>
      </c>
      <c r="M42" s="24">
        <v>603</v>
      </c>
      <c r="N42" s="25">
        <f>E42*3+F42*2+G42*1</f>
        <v>4</v>
      </c>
    </row>
    <row r="43" spans="2:14" ht="22.5" customHeight="1">
      <c r="B43" s="9" t="s">
        <v>7</v>
      </c>
      <c r="C43" s="94" t="s">
        <v>24</v>
      </c>
      <c r="D43" s="11">
        <v>2</v>
      </c>
      <c r="E43" s="15">
        <v>0</v>
      </c>
      <c r="F43" s="27">
        <v>2</v>
      </c>
      <c r="G43" s="17">
        <v>0</v>
      </c>
      <c r="H43" s="21">
        <v>8</v>
      </c>
      <c r="I43" s="28">
        <v>8</v>
      </c>
      <c r="J43" s="23">
        <v>17</v>
      </c>
      <c r="K43" s="28">
        <v>16</v>
      </c>
      <c r="L43" s="23">
        <v>581</v>
      </c>
      <c r="M43" s="29">
        <v>578</v>
      </c>
      <c r="N43" s="25">
        <f>E43*3+F43*2+G43*1</f>
        <v>4</v>
      </c>
    </row>
    <row r="44" spans="2:14" ht="22.5" customHeight="1">
      <c r="B44" s="9" t="s">
        <v>8</v>
      </c>
      <c r="C44" s="94" t="s">
        <v>22</v>
      </c>
      <c r="D44" s="11">
        <v>1</v>
      </c>
      <c r="E44" s="15">
        <v>1</v>
      </c>
      <c r="F44" s="27">
        <v>0</v>
      </c>
      <c r="G44" s="17">
        <v>0</v>
      </c>
      <c r="H44" s="21">
        <v>5</v>
      </c>
      <c r="I44" s="28">
        <v>3</v>
      </c>
      <c r="J44" s="23">
        <v>11</v>
      </c>
      <c r="K44" s="28">
        <v>8</v>
      </c>
      <c r="L44" s="23">
        <v>378</v>
      </c>
      <c r="M44" s="29">
        <v>325</v>
      </c>
      <c r="N44" s="25">
        <f>E44*3+F44*2+G44*1</f>
        <v>3</v>
      </c>
    </row>
    <row r="45" spans="2:14" ht="22.5" customHeight="1">
      <c r="B45" s="9" t="s">
        <v>9</v>
      </c>
      <c r="C45" s="94" t="s">
        <v>17</v>
      </c>
      <c r="D45" s="11">
        <v>2</v>
      </c>
      <c r="E45" s="15">
        <v>0</v>
      </c>
      <c r="F45" s="27">
        <v>1</v>
      </c>
      <c r="G45" s="17">
        <v>1</v>
      </c>
      <c r="H45" s="21">
        <v>7</v>
      </c>
      <c r="I45" s="28">
        <v>9</v>
      </c>
      <c r="J45" s="23">
        <v>16</v>
      </c>
      <c r="K45" s="28">
        <v>20</v>
      </c>
      <c r="L45" s="23">
        <v>619</v>
      </c>
      <c r="M45" s="29">
        <v>690</v>
      </c>
      <c r="N45" s="25">
        <f>E45*3+F45*2+G45*1</f>
        <v>3</v>
      </c>
    </row>
    <row r="46" spans="2:14" ht="22.5" customHeight="1" thickBot="1">
      <c r="B46" s="31" t="s">
        <v>23</v>
      </c>
      <c r="C46" s="95" t="s">
        <v>30</v>
      </c>
      <c r="D46" s="117">
        <v>1</v>
      </c>
      <c r="E46" s="18">
        <v>0</v>
      </c>
      <c r="F46" s="19">
        <v>1</v>
      </c>
      <c r="G46" s="20">
        <v>0</v>
      </c>
      <c r="H46" s="118">
        <v>4</v>
      </c>
      <c r="I46" s="119">
        <v>4</v>
      </c>
      <c r="J46" s="120">
        <v>10</v>
      </c>
      <c r="K46" s="119">
        <v>9</v>
      </c>
      <c r="L46" s="120">
        <v>334</v>
      </c>
      <c r="M46" s="121">
        <v>340</v>
      </c>
      <c r="N46" s="26">
        <f>E46*3+F46*2+G46*1</f>
        <v>2</v>
      </c>
    </row>
  </sheetData>
  <sheetProtection password="CC26" sheet="1"/>
  <mergeCells count="6">
    <mergeCell ref="B2:N2"/>
    <mergeCell ref="B3:N3"/>
    <mergeCell ref="B39:N39"/>
    <mergeCell ref="B30:N30"/>
    <mergeCell ref="B21:N21"/>
    <mergeCell ref="B12:N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71" t="s">
        <v>34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174" t="s">
        <v>35</v>
      </c>
      <c r="R3" s="175"/>
      <c r="S3" s="171" t="s">
        <v>184</v>
      </c>
      <c r="T3" s="176"/>
    </row>
    <row r="4" spans="2:20" ht="19.5" customHeight="1" thickTop="1">
      <c r="B4" s="42" t="s">
        <v>36</v>
      </c>
      <c r="C4" s="43"/>
      <c r="D4" s="164" t="s">
        <v>126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232</v>
      </c>
      <c r="T4" s="170"/>
    </row>
    <row r="5" spans="2:20" ht="19.5" customHeight="1">
      <c r="B5" s="42" t="s">
        <v>38</v>
      </c>
      <c r="C5" s="44"/>
      <c r="D5" s="142" t="s">
        <v>1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149</v>
      </c>
      <c r="T5" s="148"/>
    </row>
    <row r="6" spans="2:20" ht="19.5" customHeight="1" thickBot="1">
      <c r="B6" s="45" t="s">
        <v>40</v>
      </c>
      <c r="C6" s="112"/>
      <c r="D6" s="149" t="s">
        <v>246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 t="s">
        <v>9</v>
      </c>
      <c r="T6" s="50" t="s">
        <v>42</v>
      </c>
    </row>
    <row r="7" spans="2:20" ht="24.75" customHeight="1">
      <c r="B7" s="51"/>
      <c r="C7" s="52" t="str">
        <f>D4</f>
        <v>TJ Keramika Chlumčany A</v>
      </c>
      <c r="D7" s="52" t="str">
        <f>D5</f>
        <v>SK Jupiter A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113" t="s">
        <v>48</v>
      </c>
      <c r="C9" s="64" t="s">
        <v>187</v>
      </c>
      <c r="D9" s="65" t="s">
        <v>247</v>
      </c>
      <c r="E9" s="66">
        <v>12</v>
      </c>
      <c r="F9" s="67" t="s">
        <v>50</v>
      </c>
      <c r="G9" s="68">
        <v>21</v>
      </c>
      <c r="H9" s="66">
        <v>18</v>
      </c>
      <c r="I9" s="67" t="s">
        <v>50</v>
      </c>
      <c r="J9" s="68">
        <v>21</v>
      </c>
      <c r="K9" s="66"/>
      <c r="L9" s="67" t="s">
        <v>50</v>
      </c>
      <c r="M9" s="68"/>
      <c r="N9" s="69">
        <f aca="true" t="shared" si="0" ref="N9:N14">E9+H9+K9</f>
        <v>30</v>
      </c>
      <c r="O9" s="70">
        <f aca="true" t="shared" si="1" ref="O9:O14">G9+J9+M9</f>
        <v>42</v>
      </c>
      <c r="P9" s="71">
        <f aca="true" t="shared" si="2" ref="P9:P14">IF(E9&gt;G9,1,0)+IF(H9&gt;J9,1,0)+IF(K9&gt;M9,1,0)</f>
        <v>0</v>
      </c>
      <c r="Q9" s="72">
        <f aca="true" t="shared" si="3" ref="Q9:Q14">IF(E9&lt;G9,1,0)+IF(H9&lt;J9,1,0)+IF(K9&lt;M9,1,0)</f>
        <v>2</v>
      </c>
      <c r="R9" s="73">
        <f aca="true" t="shared" si="4" ref="R9:S16">IF(P9=2,1,0)</f>
        <v>0</v>
      </c>
      <c r="S9" s="74">
        <f t="shared" si="4"/>
        <v>1</v>
      </c>
      <c r="T9" s="75"/>
    </row>
    <row r="10" spans="2:20" ht="30" customHeight="1">
      <c r="B10" s="113" t="s">
        <v>51</v>
      </c>
      <c r="C10" s="64" t="s">
        <v>248</v>
      </c>
      <c r="D10" s="64" t="s">
        <v>211</v>
      </c>
      <c r="E10" s="66">
        <v>21</v>
      </c>
      <c r="F10" s="72" t="s">
        <v>50</v>
      </c>
      <c r="G10" s="68">
        <v>19</v>
      </c>
      <c r="H10" s="66">
        <v>21</v>
      </c>
      <c r="I10" s="72" t="s">
        <v>50</v>
      </c>
      <c r="J10" s="68">
        <v>15</v>
      </c>
      <c r="K10" s="66"/>
      <c r="L10" s="72" t="s">
        <v>50</v>
      </c>
      <c r="M10" s="68"/>
      <c r="N10" s="69">
        <f t="shared" si="0"/>
        <v>42</v>
      </c>
      <c r="O10" s="70">
        <f t="shared" si="1"/>
        <v>34</v>
      </c>
      <c r="P10" s="71">
        <f t="shared" si="2"/>
        <v>2</v>
      </c>
      <c r="Q10" s="72">
        <f t="shared" si="3"/>
        <v>0</v>
      </c>
      <c r="R10" s="76">
        <f t="shared" si="4"/>
        <v>1</v>
      </c>
      <c r="S10" s="74">
        <f t="shared" si="4"/>
        <v>0</v>
      </c>
      <c r="T10" s="75"/>
    </row>
    <row r="11" spans="2:20" ht="30" customHeight="1">
      <c r="B11" s="113" t="s">
        <v>53</v>
      </c>
      <c r="C11" s="64" t="s">
        <v>190</v>
      </c>
      <c r="D11" s="64" t="s">
        <v>209</v>
      </c>
      <c r="E11" s="66">
        <v>21</v>
      </c>
      <c r="F11" s="72" t="s">
        <v>50</v>
      </c>
      <c r="G11" s="68">
        <v>0</v>
      </c>
      <c r="H11" s="66">
        <v>21</v>
      </c>
      <c r="I11" s="72" t="s">
        <v>50</v>
      </c>
      <c r="J11" s="68">
        <v>0</v>
      </c>
      <c r="K11" s="66"/>
      <c r="L11" s="72" t="s">
        <v>50</v>
      </c>
      <c r="M11" s="68"/>
      <c r="N11" s="69">
        <f t="shared" si="0"/>
        <v>42</v>
      </c>
      <c r="O11" s="70">
        <f t="shared" si="1"/>
        <v>0</v>
      </c>
      <c r="P11" s="71">
        <f t="shared" si="2"/>
        <v>2</v>
      </c>
      <c r="Q11" s="72">
        <f t="shared" si="3"/>
        <v>0</v>
      </c>
      <c r="R11" s="76">
        <f t="shared" si="4"/>
        <v>1</v>
      </c>
      <c r="S11" s="74">
        <f t="shared" si="4"/>
        <v>0</v>
      </c>
      <c r="T11" s="75"/>
    </row>
    <row r="12" spans="2:20" ht="30" customHeight="1">
      <c r="B12" s="113" t="s">
        <v>55</v>
      </c>
      <c r="C12" s="64" t="s">
        <v>192</v>
      </c>
      <c r="D12" s="64" t="s">
        <v>249</v>
      </c>
      <c r="E12" s="66">
        <v>21</v>
      </c>
      <c r="F12" s="72" t="s">
        <v>50</v>
      </c>
      <c r="G12" s="68">
        <v>14</v>
      </c>
      <c r="H12" s="66">
        <v>21</v>
      </c>
      <c r="I12" s="72" t="s">
        <v>50</v>
      </c>
      <c r="J12" s="68">
        <v>14</v>
      </c>
      <c r="K12" s="66"/>
      <c r="L12" s="72" t="s">
        <v>50</v>
      </c>
      <c r="M12" s="68"/>
      <c r="N12" s="69">
        <f t="shared" si="0"/>
        <v>42</v>
      </c>
      <c r="O12" s="70">
        <f t="shared" si="1"/>
        <v>28</v>
      </c>
      <c r="P12" s="71">
        <f t="shared" si="2"/>
        <v>2</v>
      </c>
      <c r="Q12" s="72">
        <f t="shared" si="3"/>
        <v>0</v>
      </c>
      <c r="R12" s="76">
        <f t="shared" si="4"/>
        <v>1</v>
      </c>
      <c r="S12" s="74">
        <f t="shared" si="4"/>
        <v>0</v>
      </c>
      <c r="T12" s="75"/>
    </row>
    <row r="13" spans="2:20" ht="30" customHeight="1">
      <c r="B13" s="113" t="s">
        <v>56</v>
      </c>
      <c r="C13" s="64" t="s">
        <v>250</v>
      </c>
      <c r="D13" s="64" t="s">
        <v>251</v>
      </c>
      <c r="E13" s="66">
        <v>21</v>
      </c>
      <c r="F13" s="72" t="s">
        <v>50</v>
      </c>
      <c r="G13" s="68">
        <v>19</v>
      </c>
      <c r="H13" s="66">
        <v>8</v>
      </c>
      <c r="I13" s="72" t="s">
        <v>50</v>
      </c>
      <c r="J13" s="68">
        <v>21</v>
      </c>
      <c r="K13" s="66">
        <v>21</v>
      </c>
      <c r="L13" s="72" t="s">
        <v>50</v>
      </c>
      <c r="M13" s="68">
        <v>12</v>
      </c>
      <c r="N13" s="69">
        <f t="shared" si="0"/>
        <v>50</v>
      </c>
      <c r="O13" s="70">
        <f t="shared" si="1"/>
        <v>52</v>
      </c>
      <c r="P13" s="71">
        <f t="shared" si="2"/>
        <v>2</v>
      </c>
      <c r="Q13" s="72">
        <f t="shared" si="3"/>
        <v>1</v>
      </c>
      <c r="R13" s="76">
        <f t="shared" si="4"/>
        <v>1</v>
      </c>
      <c r="S13" s="74">
        <f t="shared" si="4"/>
        <v>0</v>
      </c>
      <c r="T13" s="75"/>
    </row>
    <row r="14" spans="2:20" ht="30" customHeight="1">
      <c r="B14" s="113" t="s">
        <v>58</v>
      </c>
      <c r="C14" s="64" t="s">
        <v>240</v>
      </c>
      <c r="D14" s="64" t="s">
        <v>213</v>
      </c>
      <c r="E14" s="66">
        <v>12</v>
      </c>
      <c r="F14" s="72" t="s">
        <v>50</v>
      </c>
      <c r="G14" s="68">
        <v>21</v>
      </c>
      <c r="H14" s="66">
        <v>13</v>
      </c>
      <c r="I14" s="72" t="s">
        <v>50</v>
      </c>
      <c r="J14" s="68">
        <v>21</v>
      </c>
      <c r="K14" s="66"/>
      <c r="L14" s="72" t="s">
        <v>50</v>
      </c>
      <c r="M14" s="68"/>
      <c r="N14" s="69">
        <f t="shared" si="0"/>
        <v>25</v>
      </c>
      <c r="O14" s="70">
        <f t="shared" si="1"/>
        <v>42</v>
      </c>
      <c r="P14" s="71">
        <f t="shared" si="2"/>
        <v>0</v>
      </c>
      <c r="Q14" s="72">
        <f t="shared" si="3"/>
        <v>2</v>
      </c>
      <c r="R14" s="76">
        <f t="shared" si="4"/>
        <v>0</v>
      </c>
      <c r="S14" s="74">
        <f t="shared" si="4"/>
        <v>1</v>
      </c>
      <c r="T14" s="75"/>
    </row>
    <row r="15" spans="2:20" ht="30" customHeight="1">
      <c r="B15" s="113" t="s">
        <v>59</v>
      </c>
      <c r="C15" s="64" t="s">
        <v>242</v>
      </c>
      <c r="D15" s="64" t="s">
        <v>216</v>
      </c>
      <c r="E15" s="66">
        <v>21</v>
      </c>
      <c r="F15" s="72" t="s">
        <v>50</v>
      </c>
      <c r="G15" s="68">
        <v>6</v>
      </c>
      <c r="H15" s="66">
        <v>21</v>
      </c>
      <c r="I15" s="72" t="s">
        <v>50</v>
      </c>
      <c r="J15" s="68">
        <v>17</v>
      </c>
      <c r="K15" s="66"/>
      <c r="L15" s="72" t="s">
        <v>50</v>
      </c>
      <c r="M15" s="68"/>
      <c r="N15" s="69">
        <f>E15+H15+K15</f>
        <v>42</v>
      </c>
      <c r="O15" s="70">
        <f>G15+J15+M15</f>
        <v>23</v>
      </c>
      <c r="P15" s="71">
        <f>IF(E15&gt;G15,1,0)+IF(H15&gt;J15,1,0)+IF(K15&gt;M15,1,0)</f>
        <v>2</v>
      </c>
      <c r="Q15" s="72">
        <f>IF(E15&lt;G15,1,0)+IF(H15&lt;J15,1,0)+IF(K15&lt;M15,1,0)</f>
        <v>0</v>
      </c>
      <c r="R15" s="76">
        <f t="shared" si="4"/>
        <v>1</v>
      </c>
      <c r="S15" s="74">
        <f t="shared" si="4"/>
        <v>0</v>
      </c>
      <c r="T15" s="75"/>
    </row>
    <row r="16" spans="2:20" ht="30" customHeight="1" thickBot="1">
      <c r="B16" s="113" t="s">
        <v>62</v>
      </c>
      <c r="C16" s="64" t="s">
        <v>244</v>
      </c>
      <c r="D16" s="64" t="s">
        <v>218</v>
      </c>
      <c r="E16" s="66">
        <v>21</v>
      </c>
      <c r="F16" s="72" t="s">
        <v>50</v>
      </c>
      <c r="G16" s="68">
        <v>14</v>
      </c>
      <c r="H16" s="66">
        <v>21</v>
      </c>
      <c r="I16" s="72" t="s">
        <v>50</v>
      </c>
      <c r="J16" s="68">
        <v>11</v>
      </c>
      <c r="K16" s="66"/>
      <c r="L16" s="72" t="s">
        <v>50</v>
      </c>
      <c r="M16" s="68"/>
      <c r="N16" s="69">
        <f>E16+H16+K16</f>
        <v>42</v>
      </c>
      <c r="O16" s="70">
        <f>G16+J16+M16</f>
        <v>25</v>
      </c>
      <c r="P16" s="71">
        <f>IF(E16&gt;G16,1,0)+IF(H16&gt;J16,1,0)+IF(K16&gt;M16,1,0)</f>
        <v>2</v>
      </c>
      <c r="Q16" s="72">
        <f>IF(E16&lt;G16,1,0)+IF(H16&lt;J16,1,0)+IF(K16&lt;M16,1,0)</f>
        <v>0</v>
      </c>
      <c r="R16" s="76">
        <f t="shared" si="4"/>
        <v>1</v>
      </c>
      <c r="S16" s="74">
        <f t="shared" si="4"/>
        <v>0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TJ Keramika Chlumčany A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315</v>
      </c>
      <c r="O17" s="79">
        <f t="shared" si="5"/>
        <v>246</v>
      </c>
      <c r="P17" s="78">
        <f t="shared" si="5"/>
        <v>12</v>
      </c>
      <c r="Q17" s="80">
        <f t="shared" si="5"/>
        <v>5</v>
      </c>
      <c r="R17" s="78">
        <f t="shared" si="5"/>
        <v>6</v>
      </c>
      <c r="S17" s="79">
        <f t="shared" si="5"/>
        <v>2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114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1" ht="12.75">
      <c r="B24" s="91" t="s">
        <v>68</v>
      </c>
      <c r="C24" s="83"/>
      <c r="D24" s="115"/>
      <c r="E24" s="91" t="s">
        <v>69</v>
      </c>
      <c r="F24" s="91"/>
      <c r="G24" s="91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2:21" ht="12.75">
      <c r="B25" s="92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spans="2:21" ht="12.75">
      <c r="B26" s="92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2:21" ht="12.75">
      <c r="B27" s="92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2:21" ht="12.75">
      <c r="B28" s="93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2:21" ht="12.75">
      <c r="B29" s="92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S5" sqref="S5:T5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58" t="s">
        <v>34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161" t="s">
        <v>35</v>
      </c>
      <c r="R3" s="162"/>
      <c r="S3" s="158" t="s">
        <v>92</v>
      </c>
      <c r="T3" s="163"/>
    </row>
    <row r="4" spans="2:20" ht="19.5" customHeight="1" thickTop="1">
      <c r="B4" s="42" t="s">
        <v>36</v>
      </c>
      <c r="C4" s="43"/>
      <c r="D4" s="164" t="s">
        <v>24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172</v>
      </c>
      <c r="T4" s="170"/>
    </row>
    <row r="5" spans="2:20" ht="19.5" customHeight="1">
      <c r="B5" s="42" t="s">
        <v>38</v>
      </c>
      <c r="C5" s="44"/>
      <c r="D5" s="142" t="s">
        <v>1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149</v>
      </c>
      <c r="T5" s="148"/>
    </row>
    <row r="6" spans="2:20" ht="19.5" customHeight="1" thickBot="1">
      <c r="B6" s="45" t="s">
        <v>40</v>
      </c>
      <c r="C6" s="46"/>
      <c r="D6" s="149" t="s">
        <v>41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 t="s">
        <v>8</v>
      </c>
      <c r="T6" s="50" t="s">
        <v>42</v>
      </c>
    </row>
    <row r="7" spans="2:20" ht="24.75" customHeight="1">
      <c r="B7" s="51"/>
      <c r="C7" s="52" t="str">
        <f>D4</f>
        <v>SK Jupiter B</v>
      </c>
      <c r="D7" s="52" t="str">
        <f>D5</f>
        <v>SK Jupiter A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63" t="s">
        <v>48</v>
      </c>
      <c r="C9" s="64" t="s">
        <v>173</v>
      </c>
      <c r="D9" s="64" t="s">
        <v>174</v>
      </c>
      <c r="E9" s="66">
        <v>13</v>
      </c>
      <c r="F9" s="67" t="s">
        <v>50</v>
      </c>
      <c r="G9" s="68">
        <v>21</v>
      </c>
      <c r="H9" s="66">
        <v>13</v>
      </c>
      <c r="I9" s="67" t="s">
        <v>50</v>
      </c>
      <c r="J9" s="68">
        <v>21</v>
      </c>
      <c r="K9" s="66"/>
      <c r="L9" s="67" t="s">
        <v>50</v>
      </c>
      <c r="M9" s="68"/>
      <c r="N9" s="69">
        <f aca="true" t="shared" si="0" ref="N9:N14">E9+H9+K9</f>
        <v>26</v>
      </c>
      <c r="O9" s="70">
        <f aca="true" t="shared" si="1" ref="O9:O14">G9+J9+M9</f>
        <v>42</v>
      </c>
      <c r="P9" s="71">
        <f aca="true" t="shared" si="2" ref="P9:P14">IF(E9&gt;G9,1,0)+IF(H9&gt;J9,1,0)+IF(K9&gt;M9,1,0)</f>
        <v>0</v>
      </c>
      <c r="Q9" s="72">
        <f aca="true" t="shared" si="3" ref="Q9:Q14">IF(E9&lt;G9,1,0)+IF(H9&lt;J9,1,0)+IF(K9&lt;M9,1,0)</f>
        <v>2</v>
      </c>
      <c r="R9" s="73">
        <f aca="true" t="shared" si="4" ref="R9:S16">IF(P9=2,1,0)</f>
        <v>0</v>
      </c>
      <c r="S9" s="74">
        <f t="shared" si="4"/>
        <v>1</v>
      </c>
      <c r="T9" s="75"/>
    </row>
    <row r="10" spans="2:20" ht="30" customHeight="1">
      <c r="B10" s="63" t="s">
        <v>51</v>
      </c>
      <c r="C10" s="64" t="s">
        <v>175</v>
      </c>
      <c r="D10" s="64" t="s">
        <v>176</v>
      </c>
      <c r="E10" s="66">
        <v>9</v>
      </c>
      <c r="F10" s="72" t="s">
        <v>50</v>
      </c>
      <c r="G10" s="68">
        <v>21</v>
      </c>
      <c r="H10" s="66">
        <v>15</v>
      </c>
      <c r="I10" s="72" t="s">
        <v>50</v>
      </c>
      <c r="J10" s="68">
        <v>21</v>
      </c>
      <c r="K10" s="66"/>
      <c r="L10" s="72" t="s">
        <v>50</v>
      </c>
      <c r="M10" s="68"/>
      <c r="N10" s="69">
        <f t="shared" si="0"/>
        <v>24</v>
      </c>
      <c r="O10" s="70">
        <f t="shared" si="1"/>
        <v>42</v>
      </c>
      <c r="P10" s="71">
        <f t="shared" si="2"/>
        <v>0</v>
      </c>
      <c r="Q10" s="72">
        <f t="shared" si="3"/>
        <v>2</v>
      </c>
      <c r="R10" s="76">
        <f t="shared" si="4"/>
        <v>0</v>
      </c>
      <c r="S10" s="74">
        <f t="shared" si="4"/>
        <v>1</v>
      </c>
      <c r="T10" s="75"/>
    </row>
    <row r="11" spans="2:20" ht="30" customHeight="1">
      <c r="B11" s="63" t="s">
        <v>53</v>
      </c>
      <c r="C11" s="64" t="s">
        <v>177</v>
      </c>
      <c r="D11" s="64" t="s">
        <v>94</v>
      </c>
      <c r="E11" s="66">
        <v>22</v>
      </c>
      <c r="F11" s="72" t="s">
        <v>50</v>
      </c>
      <c r="G11" s="68">
        <v>20</v>
      </c>
      <c r="H11" s="66">
        <v>19</v>
      </c>
      <c r="I11" s="72" t="s">
        <v>50</v>
      </c>
      <c r="J11" s="68">
        <v>21</v>
      </c>
      <c r="K11" s="66">
        <v>21</v>
      </c>
      <c r="L11" s="72" t="s">
        <v>50</v>
      </c>
      <c r="M11" s="68">
        <v>11</v>
      </c>
      <c r="N11" s="69">
        <f t="shared" si="0"/>
        <v>62</v>
      </c>
      <c r="O11" s="70">
        <f t="shared" si="1"/>
        <v>52</v>
      </c>
      <c r="P11" s="71">
        <f t="shared" si="2"/>
        <v>2</v>
      </c>
      <c r="Q11" s="72">
        <f t="shared" si="3"/>
        <v>1</v>
      </c>
      <c r="R11" s="76">
        <f t="shared" si="4"/>
        <v>1</v>
      </c>
      <c r="S11" s="74">
        <f t="shared" si="4"/>
        <v>0</v>
      </c>
      <c r="T11" s="75"/>
    </row>
    <row r="12" spans="2:20" ht="30" customHeight="1">
      <c r="B12" s="63" t="s">
        <v>55</v>
      </c>
      <c r="C12" s="64" t="s">
        <v>178</v>
      </c>
      <c r="D12" s="64" t="s">
        <v>179</v>
      </c>
      <c r="E12" s="66">
        <v>18</v>
      </c>
      <c r="F12" s="72" t="s">
        <v>50</v>
      </c>
      <c r="G12" s="68">
        <v>21</v>
      </c>
      <c r="H12" s="66">
        <v>21</v>
      </c>
      <c r="I12" s="72" t="s">
        <v>50</v>
      </c>
      <c r="J12" s="68">
        <v>14</v>
      </c>
      <c r="K12" s="66">
        <v>17</v>
      </c>
      <c r="L12" s="72" t="s">
        <v>50</v>
      </c>
      <c r="M12" s="68">
        <v>21</v>
      </c>
      <c r="N12" s="69">
        <f t="shared" si="0"/>
        <v>56</v>
      </c>
      <c r="O12" s="70">
        <f t="shared" si="1"/>
        <v>56</v>
      </c>
      <c r="P12" s="71">
        <f t="shared" si="2"/>
        <v>1</v>
      </c>
      <c r="Q12" s="72">
        <f t="shared" si="3"/>
        <v>2</v>
      </c>
      <c r="R12" s="76">
        <f t="shared" si="4"/>
        <v>0</v>
      </c>
      <c r="S12" s="74">
        <f t="shared" si="4"/>
        <v>1</v>
      </c>
      <c r="T12" s="75"/>
    </row>
    <row r="13" spans="2:20" ht="30" customHeight="1">
      <c r="B13" s="63" t="s">
        <v>56</v>
      </c>
      <c r="C13" s="64" t="s">
        <v>170</v>
      </c>
      <c r="D13" s="64" t="s">
        <v>63</v>
      </c>
      <c r="E13" s="66">
        <v>6</v>
      </c>
      <c r="F13" s="72" t="s">
        <v>50</v>
      </c>
      <c r="G13" s="68">
        <v>21</v>
      </c>
      <c r="H13" s="66">
        <v>12</v>
      </c>
      <c r="I13" s="72" t="s">
        <v>50</v>
      </c>
      <c r="J13" s="68">
        <v>21</v>
      </c>
      <c r="K13" s="66"/>
      <c r="L13" s="72" t="s">
        <v>50</v>
      </c>
      <c r="M13" s="68"/>
      <c r="N13" s="69">
        <f t="shared" si="0"/>
        <v>18</v>
      </c>
      <c r="O13" s="70">
        <f t="shared" si="1"/>
        <v>42</v>
      </c>
      <c r="P13" s="71">
        <f t="shared" si="2"/>
        <v>0</v>
      </c>
      <c r="Q13" s="72">
        <f t="shared" si="3"/>
        <v>2</v>
      </c>
      <c r="R13" s="76">
        <f t="shared" si="4"/>
        <v>0</v>
      </c>
      <c r="S13" s="74">
        <f t="shared" si="4"/>
        <v>1</v>
      </c>
      <c r="T13" s="75"/>
    </row>
    <row r="14" spans="2:20" ht="30" customHeight="1">
      <c r="B14" s="63" t="s">
        <v>58</v>
      </c>
      <c r="C14" s="64" t="s">
        <v>98</v>
      </c>
      <c r="D14" s="64" t="s">
        <v>180</v>
      </c>
      <c r="E14" s="66">
        <v>9</v>
      </c>
      <c r="F14" s="72" t="s">
        <v>50</v>
      </c>
      <c r="G14" s="68">
        <v>21</v>
      </c>
      <c r="H14" s="66">
        <v>21</v>
      </c>
      <c r="I14" s="72" t="s">
        <v>50</v>
      </c>
      <c r="J14" s="68">
        <v>18</v>
      </c>
      <c r="K14" s="66">
        <v>14</v>
      </c>
      <c r="L14" s="72" t="s">
        <v>50</v>
      </c>
      <c r="M14" s="68">
        <v>21</v>
      </c>
      <c r="N14" s="69">
        <f t="shared" si="0"/>
        <v>44</v>
      </c>
      <c r="O14" s="70">
        <f t="shared" si="1"/>
        <v>60</v>
      </c>
      <c r="P14" s="71">
        <f t="shared" si="2"/>
        <v>1</v>
      </c>
      <c r="Q14" s="72">
        <f t="shared" si="3"/>
        <v>2</v>
      </c>
      <c r="R14" s="76">
        <f t="shared" si="4"/>
        <v>0</v>
      </c>
      <c r="S14" s="74">
        <f t="shared" si="4"/>
        <v>1</v>
      </c>
      <c r="T14" s="75"/>
    </row>
    <row r="15" spans="2:20" ht="30" customHeight="1">
      <c r="B15" s="63" t="s">
        <v>59</v>
      </c>
      <c r="C15" s="64" t="s">
        <v>181</v>
      </c>
      <c r="D15" s="64" t="s">
        <v>61</v>
      </c>
      <c r="E15" s="66">
        <v>21</v>
      </c>
      <c r="F15" s="72" t="s">
        <v>50</v>
      </c>
      <c r="G15" s="68">
        <v>17</v>
      </c>
      <c r="H15" s="66">
        <v>19</v>
      </c>
      <c r="I15" s="72" t="s">
        <v>50</v>
      </c>
      <c r="J15" s="68">
        <v>21</v>
      </c>
      <c r="K15" s="66">
        <v>21</v>
      </c>
      <c r="L15" s="72" t="s">
        <v>50</v>
      </c>
      <c r="M15" s="68">
        <v>15</v>
      </c>
      <c r="N15" s="69">
        <f>E15+H15+K15</f>
        <v>61</v>
      </c>
      <c r="O15" s="70">
        <f>G15+J15+M15</f>
        <v>53</v>
      </c>
      <c r="P15" s="71">
        <f>IF(E15&gt;G15,1,0)+IF(H15&gt;J15,1,0)+IF(K15&gt;M15,1,0)</f>
        <v>2</v>
      </c>
      <c r="Q15" s="72">
        <f>IF(E15&lt;G15,1,0)+IF(H15&lt;J15,1,0)+IF(K15&lt;M15,1,0)</f>
        <v>1</v>
      </c>
      <c r="R15" s="76">
        <f t="shared" si="4"/>
        <v>1</v>
      </c>
      <c r="S15" s="74">
        <f t="shared" si="4"/>
        <v>0</v>
      </c>
      <c r="T15" s="75"/>
    </row>
    <row r="16" spans="2:20" ht="30" customHeight="1" thickBot="1">
      <c r="B16" s="63" t="s">
        <v>62</v>
      </c>
      <c r="C16" s="64" t="s">
        <v>182</v>
      </c>
      <c r="D16" s="64" t="s">
        <v>96</v>
      </c>
      <c r="E16" s="66">
        <v>15</v>
      </c>
      <c r="F16" s="72" t="s">
        <v>50</v>
      </c>
      <c r="G16" s="68">
        <v>21</v>
      </c>
      <c r="H16" s="66">
        <v>11</v>
      </c>
      <c r="I16" s="72" t="s">
        <v>50</v>
      </c>
      <c r="J16" s="68">
        <v>21</v>
      </c>
      <c r="K16" s="66"/>
      <c r="L16" s="72" t="s">
        <v>50</v>
      </c>
      <c r="M16" s="68"/>
      <c r="N16" s="69">
        <f>E16+H16+K16</f>
        <v>26</v>
      </c>
      <c r="O16" s="70">
        <f>G16+J16+M16</f>
        <v>42</v>
      </c>
      <c r="P16" s="71">
        <f>IF(E16&gt;G16,1,0)+IF(H16&gt;J16,1,0)+IF(K16&gt;M16,1,0)</f>
        <v>0</v>
      </c>
      <c r="Q16" s="72">
        <f>IF(E16&lt;G16,1,0)+IF(H16&lt;J16,1,0)+IF(K16&lt;M16,1,0)</f>
        <v>2</v>
      </c>
      <c r="R16" s="76">
        <f t="shared" si="4"/>
        <v>0</v>
      </c>
      <c r="S16" s="74">
        <f t="shared" si="4"/>
        <v>1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SK Jupiter A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317</v>
      </c>
      <c r="O17" s="79">
        <f t="shared" si="5"/>
        <v>389</v>
      </c>
      <c r="P17" s="78">
        <f t="shared" si="5"/>
        <v>6</v>
      </c>
      <c r="Q17" s="80">
        <f t="shared" si="5"/>
        <v>14</v>
      </c>
      <c r="R17" s="78">
        <f t="shared" si="5"/>
        <v>2</v>
      </c>
      <c r="S17" s="79">
        <f t="shared" si="5"/>
        <v>6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0" ht="12.75">
      <c r="B24" s="91" t="s">
        <v>68</v>
      </c>
      <c r="C24" s="83"/>
      <c r="D24" s="83"/>
      <c r="E24" s="91" t="s">
        <v>69</v>
      </c>
      <c r="F24" s="91"/>
      <c r="G24" s="91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ht="12.75">
      <c r="B25" s="92"/>
    </row>
    <row r="26" ht="12.75">
      <c r="B26" s="92"/>
    </row>
    <row r="27" ht="12.75">
      <c r="B27" s="92"/>
    </row>
    <row r="28" ht="12.75">
      <c r="B28" s="93"/>
    </row>
    <row r="29" ht="12.75">
      <c r="B29" s="9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71" t="s">
        <v>34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174" t="s">
        <v>35</v>
      </c>
      <c r="R3" s="175"/>
      <c r="S3" s="171" t="s">
        <v>92</v>
      </c>
      <c r="T3" s="176"/>
    </row>
    <row r="4" spans="2:20" ht="19.5" customHeight="1" thickTop="1">
      <c r="B4" s="42" t="s">
        <v>36</v>
      </c>
      <c r="C4" s="43"/>
      <c r="D4" s="164" t="s">
        <v>21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201</v>
      </c>
      <c r="T4" s="170"/>
    </row>
    <row r="5" spans="2:20" ht="19.5" customHeight="1">
      <c r="B5" s="42" t="s">
        <v>38</v>
      </c>
      <c r="C5" s="44"/>
      <c r="D5" s="142" t="s">
        <v>22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202</v>
      </c>
      <c r="T5" s="148"/>
    </row>
    <row r="6" spans="2:20" ht="19.5" customHeight="1" thickBot="1">
      <c r="B6" s="45" t="s">
        <v>40</v>
      </c>
      <c r="C6" s="112"/>
      <c r="D6" s="149" t="s">
        <v>203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 t="s">
        <v>8</v>
      </c>
      <c r="T6" s="50" t="s">
        <v>42</v>
      </c>
    </row>
    <row r="7" spans="2:20" ht="24.75" customHeight="1">
      <c r="B7" s="51"/>
      <c r="C7" s="52" t="str">
        <f>D4</f>
        <v>ZÚ Klatovy</v>
      </c>
      <c r="D7" s="52" t="str">
        <f>D5</f>
        <v>TJ Spartak Chrást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113" t="s">
        <v>48</v>
      </c>
      <c r="C9" s="64" t="s">
        <v>219</v>
      </c>
      <c r="D9" s="65" t="s">
        <v>220</v>
      </c>
      <c r="E9" s="66">
        <v>14</v>
      </c>
      <c r="F9" s="67" t="s">
        <v>50</v>
      </c>
      <c r="G9" s="68">
        <v>21</v>
      </c>
      <c r="H9" s="66">
        <v>19</v>
      </c>
      <c r="I9" s="67" t="s">
        <v>50</v>
      </c>
      <c r="J9" s="68">
        <v>21</v>
      </c>
      <c r="K9" s="66"/>
      <c r="L9" s="67" t="s">
        <v>50</v>
      </c>
      <c r="M9" s="68"/>
      <c r="N9" s="69">
        <f aca="true" t="shared" si="0" ref="N9:N14">E9+H9+K9</f>
        <v>33</v>
      </c>
      <c r="O9" s="70">
        <f aca="true" t="shared" si="1" ref="O9:O14">G9+J9+M9</f>
        <v>42</v>
      </c>
      <c r="P9" s="71">
        <f aca="true" t="shared" si="2" ref="P9:P14">IF(E9&gt;G9,1,0)+IF(H9&gt;J9,1,0)+IF(K9&gt;M9,1,0)</f>
        <v>0</v>
      </c>
      <c r="Q9" s="72">
        <f aca="true" t="shared" si="3" ref="Q9:Q14">IF(E9&lt;G9,1,0)+IF(H9&lt;J9,1,0)+IF(K9&lt;M9,1,0)</f>
        <v>2</v>
      </c>
      <c r="R9" s="73">
        <f aca="true" t="shared" si="4" ref="R9:S16">IF(P9=2,1,0)</f>
        <v>0</v>
      </c>
      <c r="S9" s="74">
        <f t="shared" si="4"/>
        <v>1</v>
      </c>
      <c r="T9" s="75"/>
    </row>
    <row r="10" spans="2:20" ht="30" customHeight="1">
      <c r="B10" s="113" t="s">
        <v>51</v>
      </c>
      <c r="C10" s="64" t="s">
        <v>221</v>
      </c>
      <c r="D10" s="64" t="s">
        <v>222</v>
      </c>
      <c r="E10" s="66">
        <v>16</v>
      </c>
      <c r="F10" s="72" t="s">
        <v>50</v>
      </c>
      <c r="G10" s="68">
        <v>21</v>
      </c>
      <c r="H10" s="66">
        <v>18</v>
      </c>
      <c r="I10" s="72" t="s">
        <v>50</v>
      </c>
      <c r="J10" s="68">
        <v>21</v>
      </c>
      <c r="K10" s="66"/>
      <c r="L10" s="72" t="s">
        <v>50</v>
      </c>
      <c r="M10" s="68"/>
      <c r="N10" s="69">
        <f t="shared" si="0"/>
        <v>34</v>
      </c>
      <c r="O10" s="70">
        <f t="shared" si="1"/>
        <v>42</v>
      </c>
      <c r="P10" s="71">
        <f t="shared" si="2"/>
        <v>0</v>
      </c>
      <c r="Q10" s="72">
        <f t="shared" si="3"/>
        <v>2</v>
      </c>
      <c r="R10" s="76">
        <f t="shared" si="4"/>
        <v>0</v>
      </c>
      <c r="S10" s="74">
        <f t="shared" si="4"/>
        <v>1</v>
      </c>
      <c r="T10" s="75"/>
    </row>
    <row r="11" spans="2:20" ht="30" customHeight="1">
      <c r="B11" s="113" t="s">
        <v>53</v>
      </c>
      <c r="C11" s="64" t="s">
        <v>208</v>
      </c>
      <c r="D11" s="64" t="s">
        <v>112</v>
      </c>
      <c r="E11" s="66">
        <v>18</v>
      </c>
      <c r="F11" s="72" t="s">
        <v>50</v>
      </c>
      <c r="G11" s="68">
        <v>21</v>
      </c>
      <c r="H11" s="66">
        <v>18</v>
      </c>
      <c r="I11" s="72" t="s">
        <v>50</v>
      </c>
      <c r="J11" s="68">
        <v>21</v>
      </c>
      <c r="K11" s="66"/>
      <c r="L11" s="72" t="s">
        <v>50</v>
      </c>
      <c r="M11" s="68"/>
      <c r="N11" s="69">
        <f t="shared" si="0"/>
        <v>36</v>
      </c>
      <c r="O11" s="70">
        <f t="shared" si="1"/>
        <v>42</v>
      </c>
      <c r="P11" s="71">
        <f t="shared" si="2"/>
        <v>0</v>
      </c>
      <c r="Q11" s="72">
        <f t="shared" si="3"/>
        <v>2</v>
      </c>
      <c r="R11" s="76">
        <f t="shared" si="4"/>
        <v>0</v>
      </c>
      <c r="S11" s="74">
        <f t="shared" si="4"/>
        <v>1</v>
      </c>
      <c r="T11" s="75"/>
    </row>
    <row r="12" spans="2:20" ht="30" customHeight="1">
      <c r="B12" s="113" t="s">
        <v>55</v>
      </c>
      <c r="C12" s="64" t="s">
        <v>223</v>
      </c>
      <c r="D12" s="64" t="s">
        <v>224</v>
      </c>
      <c r="E12" s="66">
        <v>16</v>
      </c>
      <c r="F12" s="72" t="s">
        <v>50</v>
      </c>
      <c r="G12" s="68">
        <v>21</v>
      </c>
      <c r="H12" s="66">
        <v>15</v>
      </c>
      <c r="I12" s="72" t="s">
        <v>50</v>
      </c>
      <c r="J12" s="68">
        <v>21</v>
      </c>
      <c r="K12" s="66"/>
      <c r="L12" s="72" t="s">
        <v>50</v>
      </c>
      <c r="M12" s="68"/>
      <c r="N12" s="69">
        <f t="shared" si="0"/>
        <v>31</v>
      </c>
      <c r="O12" s="70">
        <f t="shared" si="1"/>
        <v>42</v>
      </c>
      <c r="P12" s="71">
        <f t="shared" si="2"/>
        <v>0</v>
      </c>
      <c r="Q12" s="72">
        <f t="shared" si="3"/>
        <v>2</v>
      </c>
      <c r="R12" s="76">
        <f t="shared" si="4"/>
        <v>0</v>
      </c>
      <c r="S12" s="74">
        <f t="shared" si="4"/>
        <v>1</v>
      </c>
      <c r="T12" s="75"/>
    </row>
    <row r="13" spans="2:20" ht="30" customHeight="1">
      <c r="B13" s="113" t="s">
        <v>56</v>
      </c>
      <c r="C13" s="64" t="s">
        <v>212</v>
      </c>
      <c r="D13" s="64" t="s">
        <v>225</v>
      </c>
      <c r="E13" s="66">
        <v>14</v>
      </c>
      <c r="F13" s="72" t="s">
        <v>50</v>
      </c>
      <c r="G13" s="68">
        <v>21</v>
      </c>
      <c r="H13" s="66">
        <v>17</v>
      </c>
      <c r="I13" s="72" t="s">
        <v>50</v>
      </c>
      <c r="J13" s="68">
        <v>21</v>
      </c>
      <c r="K13" s="66"/>
      <c r="L13" s="72" t="s">
        <v>50</v>
      </c>
      <c r="M13" s="68"/>
      <c r="N13" s="69">
        <f t="shared" si="0"/>
        <v>31</v>
      </c>
      <c r="O13" s="70">
        <f t="shared" si="1"/>
        <v>42</v>
      </c>
      <c r="P13" s="71">
        <f t="shared" si="2"/>
        <v>0</v>
      </c>
      <c r="Q13" s="72">
        <f t="shared" si="3"/>
        <v>2</v>
      </c>
      <c r="R13" s="76">
        <f t="shared" si="4"/>
        <v>0</v>
      </c>
      <c r="S13" s="74">
        <f t="shared" si="4"/>
        <v>1</v>
      </c>
      <c r="T13" s="75"/>
    </row>
    <row r="14" spans="2:20" ht="30" customHeight="1">
      <c r="B14" s="113" t="s">
        <v>58</v>
      </c>
      <c r="C14" s="64" t="s">
        <v>140</v>
      </c>
      <c r="D14" s="64" t="s">
        <v>226</v>
      </c>
      <c r="E14" s="66">
        <v>17</v>
      </c>
      <c r="F14" s="72" t="s">
        <v>50</v>
      </c>
      <c r="G14" s="68">
        <v>21</v>
      </c>
      <c r="H14" s="66">
        <v>15</v>
      </c>
      <c r="I14" s="72" t="s">
        <v>50</v>
      </c>
      <c r="J14" s="68">
        <v>21</v>
      </c>
      <c r="K14" s="66"/>
      <c r="L14" s="72" t="s">
        <v>50</v>
      </c>
      <c r="M14" s="68"/>
      <c r="N14" s="69">
        <f t="shared" si="0"/>
        <v>32</v>
      </c>
      <c r="O14" s="70">
        <f t="shared" si="1"/>
        <v>42</v>
      </c>
      <c r="P14" s="71">
        <f t="shared" si="2"/>
        <v>0</v>
      </c>
      <c r="Q14" s="72">
        <f t="shared" si="3"/>
        <v>2</v>
      </c>
      <c r="R14" s="76">
        <f t="shared" si="4"/>
        <v>0</v>
      </c>
      <c r="S14" s="74">
        <f t="shared" si="4"/>
        <v>1</v>
      </c>
      <c r="T14" s="75"/>
    </row>
    <row r="15" spans="2:20" ht="30" customHeight="1">
      <c r="B15" s="113" t="s">
        <v>59</v>
      </c>
      <c r="C15" s="64" t="s">
        <v>215</v>
      </c>
      <c r="D15" s="64" t="s">
        <v>227</v>
      </c>
      <c r="E15" s="66">
        <v>14</v>
      </c>
      <c r="F15" s="72" t="s">
        <v>50</v>
      </c>
      <c r="G15" s="68">
        <v>21</v>
      </c>
      <c r="H15" s="66">
        <v>14</v>
      </c>
      <c r="I15" s="72" t="s">
        <v>50</v>
      </c>
      <c r="J15" s="68">
        <v>21</v>
      </c>
      <c r="K15" s="66"/>
      <c r="L15" s="72" t="s">
        <v>50</v>
      </c>
      <c r="M15" s="68"/>
      <c r="N15" s="69">
        <f>E15+H15+K15</f>
        <v>28</v>
      </c>
      <c r="O15" s="70">
        <f>G15+J15+M15</f>
        <v>42</v>
      </c>
      <c r="P15" s="71">
        <f>IF(E15&gt;G15,1,0)+IF(H15&gt;J15,1,0)+IF(K15&gt;M15,1,0)</f>
        <v>0</v>
      </c>
      <c r="Q15" s="72">
        <f>IF(E15&lt;G15,1,0)+IF(H15&lt;J15,1,0)+IF(K15&lt;M15,1,0)</f>
        <v>2</v>
      </c>
      <c r="R15" s="76">
        <f t="shared" si="4"/>
        <v>0</v>
      </c>
      <c r="S15" s="74">
        <f t="shared" si="4"/>
        <v>1</v>
      </c>
      <c r="T15" s="75"/>
    </row>
    <row r="16" spans="2:20" ht="30" customHeight="1" thickBot="1">
      <c r="B16" s="113" t="s">
        <v>62</v>
      </c>
      <c r="C16" s="64" t="s">
        <v>217</v>
      </c>
      <c r="D16" s="64" t="s">
        <v>228</v>
      </c>
      <c r="E16" s="66">
        <v>17</v>
      </c>
      <c r="F16" s="72" t="s">
        <v>50</v>
      </c>
      <c r="G16" s="68">
        <v>21</v>
      </c>
      <c r="H16" s="66">
        <v>14</v>
      </c>
      <c r="I16" s="72" t="s">
        <v>50</v>
      </c>
      <c r="J16" s="68">
        <v>21</v>
      </c>
      <c r="K16" s="66"/>
      <c r="L16" s="72" t="s">
        <v>50</v>
      </c>
      <c r="M16" s="68"/>
      <c r="N16" s="69">
        <f>E16+H16+K16</f>
        <v>31</v>
      </c>
      <c r="O16" s="70">
        <f>G16+J16+M16</f>
        <v>42</v>
      </c>
      <c r="P16" s="71">
        <f>IF(E16&gt;G16,1,0)+IF(H16&gt;J16,1,0)+IF(K16&gt;M16,1,0)</f>
        <v>0</v>
      </c>
      <c r="Q16" s="72">
        <f>IF(E16&lt;G16,1,0)+IF(H16&lt;J16,1,0)+IF(K16&lt;M16,1,0)</f>
        <v>2</v>
      </c>
      <c r="R16" s="76">
        <f t="shared" si="4"/>
        <v>0</v>
      </c>
      <c r="S16" s="74">
        <f t="shared" si="4"/>
        <v>1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TJ Spartak Chrást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256</v>
      </c>
      <c r="O17" s="79">
        <f t="shared" si="5"/>
        <v>336</v>
      </c>
      <c r="P17" s="78">
        <f t="shared" si="5"/>
        <v>0</v>
      </c>
      <c r="Q17" s="80">
        <f t="shared" si="5"/>
        <v>16</v>
      </c>
      <c r="R17" s="78">
        <f t="shared" si="5"/>
        <v>0</v>
      </c>
      <c r="S17" s="79">
        <f t="shared" si="5"/>
        <v>8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114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1" ht="12.75">
      <c r="B24" s="91" t="s">
        <v>68</v>
      </c>
      <c r="C24" s="83"/>
      <c r="D24" s="115"/>
      <c r="E24" s="91" t="s">
        <v>69</v>
      </c>
      <c r="F24" s="91"/>
      <c r="G24" s="91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2:21" ht="12.75">
      <c r="B25" s="92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spans="2:21" ht="12.75">
      <c r="B26" s="92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2:21" ht="12.75">
      <c r="B27" s="92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2:21" ht="12.75">
      <c r="B28" s="93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2:21" ht="12.75">
      <c r="B29" s="92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71" t="s">
        <v>34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174" t="s">
        <v>35</v>
      </c>
      <c r="R3" s="175"/>
      <c r="S3" s="171" t="s">
        <v>92</v>
      </c>
      <c r="T3" s="176"/>
    </row>
    <row r="4" spans="2:20" ht="19.5" customHeight="1" thickTop="1">
      <c r="B4" s="42" t="s">
        <v>36</v>
      </c>
      <c r="C4" s="43"/>
      <c r="D4" s="164" t="s">
        <v>21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201</v>
      </c>
      <c r="T4" s="170"/>
    </row>
    <row r="5" spans="2:20" ht="19.5" customHeight="1">
      <c r="B5" s="42" t="s">
        <v>38</v>
      </c>
      <c r="C5" s="44"/>
      <c r="D5" s="142" t="s">
        <v>1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202</v>
      </c>
      <c r="T5" s="148"/>
    </row>
    <row r="6" spans="2:20" ht="19.5" customHeight="1" thickBot="1">
      <c r="B6" s="45" t="s">
        <v>40</v>
      </c>
      <c r="C6" s="112"/>
      <c r="D6" s="149" t="s">
        <v>203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 t="s">
        <v>8</v>
      </c>
      <c r="T6" s="50" t="s">
        <v>42</v>
      </c>
    </row>
    <row r="7" spans="2:20" ht="24.75" customHeight="1">
      <c r="B7" s="51"/>
      <c r="C7" s="52" t="str">
        <f>D4</f>
        <v>ZÚ Klatovy</v>
      </c>
      <c r="D7" s="52" t="str">
        <f>D5</f>
        <v>SK Jupiter A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113" t="s">
        <v>48</v>
      </c>
      <c r="C9" s="64" t="s">
        <v>204</v>
      </c>
      <c r="D9" s="65" t="s">
        <v>205</v>
      </c>
      <c r="E9" s="66">
        <v>18</v>
      </c>
      <c r="F9" s="67" t="s">
        <v>50</v>
      </c>
      <c r="G9" s="68">
        <v>21</v>
      </c>
      <c r="H9" s="66">
        <v>13</v>
      </c>
      <c r="I9" s="67" t="s">
        <v>50</v>
      </c>
      <c r="J9" s="68">
        <v>21</v>
      </c>
      <c r="K9" s="66"/>
      <c r="L9" s="67" t="s">
        <v>50</v>
      </c>
      <c r="M9" s="68"/>
      <c r="N9" s="69">
        <f aca="true" t="shared" si="0" ref="N9:N14">E9+H9+K9</f>
        <v>31</v>
      </c>
      <c r="O9" s="70">
        <f aca="true" t="shared" si="1" ref="O9:O14">G9+J9+M9</f>
        <v>42</v>
      </c>
      <c r="P9" s="71">
        <f aca="true" t="shared" si="2" ref="P9:P14">IF(E9&gt;G9,1,0)+IF(H9&gt;J9,1,0)+IF(K9&gt;M9,1,0)</f>
        <v>0</v>
      </c>
      <c r="Q9" s="72">
        <f aca="true" t="shared" si="3" ref="Q9:Q14">IF(E9&lt;G9,1,0)+IF(H9&lt;J9,1,0)+IF(K9&lt;M9,1,0)</f>
        <v>2</v>
      </c>
      <c r="R9" s="73">
        <f aca="true" t="shared" si="4" ref="R9:S16">IF(P9=2,1,0)</f>
        <v>0</v>
      </c>
      <c r="S9" s="74">
        <f t="shared" si="4"/>
        <v>1</v>
      </c>
      <c r="T9" s="75"/>
    </row>
    <row r="10" spans="2:20" ht="30" customHeight="1">
      <c r="B10" s="113" t="s">
        <v>51</v>
      </c>
      <c r="C10" s="64" t="s">
        <v>206</v>
      </c>
      <c r="D10" s="64" t="s">
        <v>207</v>
      </c>
      <c r="E10" s="66">
        <v>21</v>
      </c>
      <c r="F10" s="72" t="s">
        <v>50</v>
      </c>
      <c r="G10" s="68">
        <v>23</v>
      </c>
      <c r="H10" s="66">
        <v>17</v>
      </c>
      <c r="I10" s="72" t="s">
        <v>50</v>
      </c>
      <c r="J10" s="68">
        <v>21</v>
      </c>
      <c r="K10" s="66"/>
      <c r="L10" s="72" t="s">
        <v>50</v>
      </c>
      <c r="M10" s="68"/>
      <c r="N10" s="69">
        <f t="shared" si="0"/>
        <v>38</v>
      </c>
      <c r="O10" s="70">
        <f t="shared" si="1"/>
        <v>44</v>
      </c>
      <c r="P10" s="71">
        <f t="shared" si="2"/>
        <v>0</v>
      </c>
      <c r="Q10" s="72">
        <f t="shared" si="3"/>
        <v>2</v>
      </c>
      <c r="R10" s="76">
        <f t="shared" si="4"/>
        <v>0</v>
      </c>
      <c r="S10" s="74">
        <f t="shared" si="4"/>
        <v>1</v>
      </c>
      <c r="T10" s="75"/>
    </row>
    <row r="11" spans="2:20" ht="30" customHeight="1">
      <c r="B11" s="113" t="s">
        <v>53</v>
      </c>
      <c r="C11" s="64" t="s">
        <v>208</v>
      </c>
      <c r="D11" s="64" t="s">
        <v>209</v>
      </c>
      <c r="E11" s="66">
        <v>21</v>
      </c>
      <c r="F11" s="72" t="s">
        <v>50</v>
      </c>
      <c r="G11" s="68">
        <v>0</v>
      </c>
      <c r="H11" s="66">
        <v>21</v>
      </c>
      <c r="I11" s="72" t="s">
        <v>50</v>
      </c>
      <c r="J11" s="68">
        <v>0</v>
      </c>
      <c r="K11" s="66"/>
      <c r="L11" s="72" t="s">
        <v>50</v>
      </c>
      <c r="M11" s="68"/>
      <c r="N11" s="69">
        <f t="shared" si="0"/>
        <v>42</v>
      </c>
      <c r="O11" s="70">
        <f t="shared" si="1"/>
        <v>0</v>
      </c>
      <c r="P11" s="71">
        <f t="shared" si="2"/>
        <v>2</v>
      </c>
      <c r="Q11" s="72">
        <f t="shared" si="3"/>
        <v>0</v>
      </c>
      <c r="R11" s="76">
        <f t="shared" si="4"/>
        <v>1</v>
      </c>
      <c r="S11" s="74">
        <f t="shared" si="4"/>
        <v>0</v>
      </c>
      <c r="T11" s="75"/>
    </row>
    <row r="12" spans="2:20" ht="30" customHeight="1">
      <c r="B12" s="113" t="s">
        <v>55</v>
      </c>
      <c r="C12" s="64" t="s">
        <v>210</v>
      </c>
      <c r="D12" s="64" t="s">
        <v>211</v>
      </c>
      <c r="E12" s="66">
        <v>18</v>
      </c>
      <c r="F12" s="72" t="s">
        <v>50</v>
      </c>
      <c r="G12" s="68">
        <v>21</v>
      </c>
      <c r="H12" s="66">
        <v>20</v>
      </c>
      <c r="I12" s="72" t="s">
        <v>50</v>
      </c>
      <c r="J12" s="68">
        <v>22</v>
      </c>
      <c r="K12" s="66"/>
      <c r="L12" s="72" t="s">
        <v>50</v>
      </c>
      <c r="M12" s="68"/>
      <c r="N12" s="69">
        <f t="shared" si="0"/>
        <v>38</v>
      </c>
      <c r="O12" s="70">
        <f t="shared" si="1"/>
        <v>43</v>
      </c>
      <c r="P12" s="71">
        <f t="shared" si="2"/>
        <v>0</v>
      </c>
      <c r="Q12" s="72">
        <f t="shared" si="3"/>
        <v>2</v>
      </c>
      <c r="R12" s="76">
        <f t="shared" si="4"/>
        <v>0</v>
      </c>
      <c r="S12" s="74">
        <f t="shared" si="4"/>
        <v>1</v>
      </c>
      <c r="T12" s="75"/>
    </row>
    <row r="13" spans="2:20" ht="30" customHeight="1">
      <c r="B13" s="113" t="s">
        <v>56</v>
      </c>
      <c r="C13" s="64" t="s">
        <v>212</v>
      </c>
      <c r="D13" s="64" t="s">
        <v>213</v>
      </c>
      <c r="E13" s="66">
        <v>12</v>
      </c>
      <c r="F13" s="72" t="s">
        <v>50</v>
      </c>
      <c r="G13" s="68">
        <v>21</v>
      </c>
      <c r="H13" s="66">
        <v>14</v>
      </c>
      <c r="I13" s="72" t="s">
        <v>50</v>
      </c>
      <c r="J13" s="68">
        <v>21</v>
      </c>
      <c r="K13" s="66"/>
      <c r="L13" s="72" t="s">
        <v>50</v>
      </c>
      <c r="M13" s="68"/>
      <c r="N13" s="69">
        <f t="shared" si="0"/>
        <v>26</v>
      </c>
      <c r="O13" s="70">
        <f t="shared" si="1"/>
        <v>42</v>
      </c>
      <c r="P13" s="71">
        <f t="shared" si="2"/>
        <v>0</v>
      </c>
      <c r="Q13" s="72">
        <f t="shared" si="3"/>
        <v>2</v>
      </c>
      <c r="R13" s="76">
        <f t="shared" si="4"/>
        <v>0</v>
      </c>
      <c r="S13" s="74">
        <f t="shared" si="4"/>
        <v>1</v>
      </c>
      <c r="T13" s="75"/>
    </row>
    <row r="14" spans="2:20" ht="30" customHeight="1">
      <c r="B14" s="113" t="s">
        <v>58</v>
      </c>
      <c r="C14" s="64" t="s">
        <v>140</v>
      </c>
      <c r="D14" s="64" t="s">
        <v>214</v>
      </c>
      <c r="E14" s="66">
        <v>16</v>
      </c>
      <c r="F14" s="72" t="s">
        <v>50</v>
      </c>
      <c r="G14" s="68">
        <v>21</v>
      </c>
      <c r="H14" s="66">
        <v>17</v>
      </c>
      <c r="I14" s="72" t="s">
        <v>50</v>
      </c>
      <c r="J14" s="68">
        <v>21</v>
      </c>
      <c r="K14" s="66"/>
      <c r="L14" s="72" t="s">
        <v>50</v>
      </c>
      <c r="M14" s="68"/>
      <c r="N14" s="69">
        <f t="shared" si="0"/>
        <v>33</v>
      </c>
      <c r="O14" s="70">
        <f t="shared" si="1"/>
        <v>42</v>
      </c>
      <c r="P14" s="71">
        <f t="shared" si="2"/>
        <v>0</v>
      </c>
      <c r="Q14" s="72">
        <f t="shared" si="3"/>
        <v>2</v>
      </c>
      <c r="R14" s="76">
        <f t="shared" si="4"/>
        <v>0</v>
      </c>
      <c r="S14" s="74">
        <f t="shared" si="4"/>
        <v>1</v>
      </c>
      <c r="T14" s="75"/>
    </row>
    <row r="15" spans="2:20" ht="30" customHeight="1">
      <c r="B15" s="113" t="s">
        <v>59</v>
      </c>
      <c r="C15" s="64" t="s">
        <v>215</v>
      </c>
      <c r="D15" s="64" t="s">
        <v>216</v>
      </c>
      <c r="E15" s="66">
        <v>21</v>
      </c>
      <c r="F15" s="72" t="s">
        <v>50</v>
      </c>
      <c r="G15" s="68">
        <v>18</v>
      </c>
      <c r="H15" s="66">
        <v>12</v>
      </c>
      <c r="I15" s="72" t="s">
        <v>50</v>
      </c>
      <c r="J15" s="68">
        <v>21</v>
      </c>
      <c r="K15" s="66">
        <v>21</v>
      </c>
      <c r="L15" s="72" t="s">
        <v>50</v>
      </c>
      <c r="M15" s="68">
        <v>19</v>
      </c>
      <c r="N15" s="69">
        <f>E15+H15+K15</f>
        <v>54</v>
      </c>
      <c r="O15" s="70">
        <f>G15+J15+M15</f>
        <v>58</v>
      </c>
      <c r="P15" s="71">
        <f>IF(E15&gt;G15,1,0)+IF(H15&gt;J15,1,0)+IF(K15&gt;M15,1,0)</f>
        <v>2</v>
      </c>
      <c r="Q15" s="72">
        <f>IF(E15&lt;G15,1,0)+IF(H15&lt;J15,1,0)+IF(K15&lt;M15,1,0)</f>
        <v>1</v>
      </c>
      <c r="R15" s="76">
        <f t="shared" si="4"/>
        <v>1</v>
      </c>
      <c r="S15" s="74">
        <f t="shared" si="4"/>
        <v>0</v>
      </c>
      <c r="T15" s="75"/>
    </row>
    <row r="16" spans="2:20" ht="30" customHeight="1" thickBot="1">
      <c r="B16" s="113" t="s">
        <v>62</v>
      </c>
      <c r="C16" s="64" t="s">
        <v>217</v>
      </c>
      <c r="D16" s="64" t="s">
        <v>218</v>
      </c>
      <c r="E16" s="66">
        <v>16</v>
      </c>
      <c r="F16" s="72" t="s">
        <v>50</v>
      </c>
      <c r="G16" s="68">
        <v>21</v>
      </c>
      <c r="H16" s="66">
        <v>8</v>
      </c>
      <c r="I16" s="72" t="s">
        <v>50</v>
      </c>
      <c r="J16" s="68">
        <v>21</v>
      </c>
      <c r="K16" s="66"/>
      <c r="L16" s="72" t="s">
        <v>50</v>
      </c>
      <c r="M16" s="68"/>
      <c r="N16" s="69">
        <f>E16+H16+K16</f>
        <v>24</v>
      </c>
      <c r="O16" s="70">
        <f>G16+J16+M16</f>
        <v>42</v>
      </c>
      <c r="P16" s="71">
        <f>IF(E16&gt;G16,1,0)+IF(H16&gt;J16,1,0)+IF(K16&gt;M16,1,0)</f>
        <v>0</v>
      </c>
      <c r="Q16" s="72">
        <f>IF(E16&lt;G16,1,0)+IF(H16&lt;J16,1,0)+IF(K16&lt;M16,1,0)</f>
        <v>2</v>
      </c>
      <c r="R16" s="76">
        <f t="shared" si="4"/>
        <v>0</v>
      </c>
      <c r="S16" s="74">
        <f t="shared" si="4"/>
        <v>1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SK Jupiter A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286</v>
      </c>
      <c r="O17" s="79">
        <f t="shared" si="5"/>
        <v>313</v>
      </c>
      <c r="P17" s="78">
        <f t="shared" si="5"/>
        <v>4</v>
      </c>
      <c r="Q17" s="80">
        <f t="shared" si="5"/>
        <v>13</v>
      </c>
      <c r="R17" s="78">
        <f t="shared" si="5"/>
        <v>2</v>
      </c>
      <c r="S17" s="79">
        <f t="shared" si="5"/>
        <v>6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114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1" ht="12.75">
      <c r="B24" s="91" t="s">
        <v>68</v>
      </c>
      <c r="C24" s="83"/>
      <c r="D24" s="115"/>
      <c r="E24" s="91" t="s">
        <v>69</v>
      </c>
      <c r="F24" s="91"/>
      <c r="G24" s="91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2:21" ht="12.75">
      <c r="B25" s="92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spans="2:21" ht="12.75">
      <c r="B26" s="92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2:21" ht="12.75">
      <c r="B27" s="92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2:21" ht="12.75">
      <c r="B28" s="93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2:21" ht="12.75">
      <c r="B29" s="92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71" t="s">
        <v>34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174" t="s">
        <v>35</v>
      </c>
      <c r="R3" s="175"/>
      <c r="S3" s="171" t="s">
        <v>184</v>
      </c>
      <c r="T3" s="176"/>
    </row>
    <row r="4" spans="2:20" ht="19.5" customHeight="1" thickTop="1">
      <c r="B4" s="42" t="s">
        <v>36</v>
      </c>
      <c r="C4" s="43"/>
      <c r="D4" s="164" t="s">
        <v>126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185</v>
      </c>
      <c r="T4" s="170"/>
    </row>
    <row r="5" spans="2:20" ht="19.5" customHeight="1">
      <c r="B5" s="42" t="s">
        <v>38</v>
      </c>
      <c r="C5" s="44"/>
      <c r="D5" s="142" t="s">
        <v>22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186</v>
      </c>
      <c r="T5" s="148"/>
    </row>
    <row r="6" spans="2:20" ht="19.5" customHeight="1" thickBot="1">
      <c r="B6" s="45" t="s">
        <v>40</v>
      </c>
      <c r="C6" s="112"/>
      <c r="D6" s="149" t="s">
        <v>130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 t="s">
        <v>8</v>
      </c>
      <c r="T6" s="50" t="s">
        <v>42</v>
      </c>
    </row>
    <row r="7" spans="2:20" ht="24.75" customHeight="1">
      <c r="B7" s="51"/>
      <c r="C7" s="52" t="str">
        <f>D4</f>
        <v>TJ Keramika Chlumčany A</v>
      </c>
      <c r="D7" s="52" t="str">
        <f>D5</f>
        <v>TJ Spartak Chrást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113" t="s">
        <v>48</v>
      </c>
      <c r="C9" s="64" t="s">
        <v>187</v>
      </c>
      <c r="D9" s="65" t="s">
        <v>188</v>
      </c>
      <c r="E9" s="66">
        <v>21</v>
      </c>
      <c r="F9" s="67" t="s">
        <v>50</v>
      </c>
      <c r="G9" s="68">
        <v>17</v>
      </c>
      <c r="H9" s="66">
        <v>21</v>
      </c>
      <c r="I9" s="67" t="s">
        <v>50</v>
      </c>
      <c r="J9" s="68">
        <v>14</v>
      </c>
      <c r="K9" s="66"/>
      <c r="L9" s="67" t="s">
        <v>50</v>
      </c>
      <c r="M9" s="68"/>
      <c r="N9" s="69">
        <f aca="true" t="shared" si="0" ref="N9:N14">E9+H9+K9</f>
        <v>42</v>
      </c>
      <c r="O9" s="70">
        <f aca="true" t="shared" si="1" ref="O9:O14">G9+J9+M9</f>
        <v>31</v>
      </c>
      <c r="P9" s="71">
        <f aca="true" t="shared" si="2" ref="P9:P14">IF(E9&gt;G9,1,0)+IF(H9&gt;J9,1,0)+IF(K9&gt;M9,1,0)</f>
        <v>2</v>
      </c>
      <c r="Q9" s="72">
        <f aca="true" t="shared" si="3" ref="Q9:Q14">IF(E9&lt;G9,1,0)+IF(H9&lt;J9,1,0)+IF(K9&lt;M9,1,0)</f>
        <v>0</v>
      </c>
      <c r="R9" s="73">
        <f aca="true" t="shared" si="4" ref="R9:S16">IF(P9=2,1,0)</f>
        <v>1</v>
      </c>
      <c r="S9" s="74">
        <f t="shared" si="4"/>
        <v>0</v>
      </c>
      <c r="T9" s="75"/>
    </row>
    <row r="10" spans="2:20" ht="30" customHeight="1">
      <c r="B10" s="113" t="s">
        <v>51</v>
      </c>
      <c r="C10" s="64" t="s">
        <v>200</v>
      </c>
      <c r="D10" s="64" t="s">
        <v>189</v>
      </c>
      <c r="E10" s="66">
        <v>29</v>
      </c>
      <c r="F10" s="72" t="s">
        <v>50</v>
      </c>
      <c r="G10" s="68">
        <v>27</v>
      </c>
      <c r="H10" s="66">
        <v>21</v>
      </c>
      <c r="I10" s="72" t="s">
        <v>50</v>
      </c>
      <c r="J10" s="68">
        <v>19</v>
      </c>
      <c r="K10" s="66"/>
      <c r="L10" s="72" t="s">
        <v>50</v>
      </c>
      <c r="M10" s="68"/>
      <c r="N10" s="69">
        <f t="shared" si="0"/>
        <v>50</v>
      </c>
      <c r="O10" s="70">
        <f t="shared" si="1"/>
        <v>46</v>
      </c>
      <c r="P10" s="71">
        <f t="shared" si="2"/>
        <v>2</v>
      </c>
      <c r="Q10" s="72">
        <f t="shared" si="3"/>
        <v>0</v>
      </c>
      <c r="R10" s="76">
        <f t="shared" si="4"/>
        <v>1</v>
      </c>
      <c r="S10" s="74">
        <f t="shared" si="4"/>
        <v>0</v>
      </c>
      <c r="T10" s="75"/>
    </row>
    <row r="11" spans="2:20" ht="30" customHeight="1">
      <c r="B11" s="113" t="s">
        <v>53</v>
      </c>
      <c r="C11" s="64" t="s">
        <v>190</v>
      </c>
      <c r="D11" s="64" t="s">
        <v>191</v>
      </c>
      <c r="E11" s="66">
        <v>21</v>
      </c>
      <c r="F11" s="72" t="s">
        <v>50</v>
      </c>
      <c r="G11" s="68">
        <v>7</v>
      </c>
      <c r="H11" s="66">
        <v>21</v>
      </c>
      <c r="I11" s="72" t="s">
        <v>50</v>
      </c>
      <c r="J11" s="68">
        <v>8</v>
      </c>
      <c r="K11" s="66"/>
      <c r="L11" s="72" t="s">
        <v>50</v>
      </c>
      <c r="M11" s="68"/>
      <c r="N11" s="69">
        <f t="shared" si="0"/>
        <v>42</v>
      </c>
      <c r="O11" s="70">
        <f t="shared" si="1"/>
        <v>15</v>
      </c>
      <c r="P11" s="71">
        <f t="shared" si="2"/>
        <v>2</v>
      </c>
      <c r="Q11" s="72">
        <f t="shared" si="3"/>
        <v>0</v>
      </c>
      <c r="R11" s="76">
        <f t="shared" si="4"/>
        <v>1</v>
      </c>
      <c r="S11" s="74">
        <f t="shared" si="4"/>
        <v>0</v>
      </c>
      <c r="T11" s="75"/>
    </row>
    <row r="12" spans="2:20" ht="30" customHeight="1">
      <c r="B12" s="113" t="s">
        <v>55</v>
      </c>
      <c r="C12" s="64" t="s">
        <v>192</v>
      </c>
      <c r="D12" s="64" t="s">
        <v>199</v>
      </c>
      <c r="E12" s="66">
        <v>21</v>
      </c>
      <c r="F12" s="72" t="s">
        <v>50</v>
      </c>
      <c r="G12" s="68">
        <v>11</v>
      </c>
      <c r="H12" s="66">
        <v>21</v>
      </c>
      <c r="I12" s="72" t="s">
        <v>50</v>
      </c>
      <c r="J12" s="68">
        <v>13</v>
      </c>
      <c r="K12" s="66"/>
      <c r="L12" s="72" t="s">
        <v>50</v>
      </c>
      <c r="M12" s="68"/>
      <c r="N12" s="69">
        <f t="shared" si="0"/>
        <v>42</v>
      </c>
      <c r="O12" s="70">
        <f t="shared" si="1"/>
        <v>24</v>
      </c>
      <c r="P12" s="71">
        <f t="shared" si="2"/>
        <v>2</v>
      </c>
      <c r="Q12" s="72">
        <f t="shared" si="3"/>
        <v>0</v>
      </c>
      <c r="R12" s="76">
        <f t="shared" si="4"/>
        <v>1</v>
      </c>
      <c r="S12" s="74">
        <f t="shared" si="4"/>
        <v>0</v>
      </c>
      <c r="T12" s="75"/>
    </row>
    <row r="13" spans="2:20" ht="30" customHeight="1">
      <c r="B13" s="113" t="s">
        <v>56</v>
      </c>
      <c r="C13" s="64" t="s">
        <v>193</v>
      </c>
      <c r="D13" s="64" t="s">
        <v>194</v>
      </c>
      <c r="E13" s="66">
        <v>21</v>
      </c>
      <c r="F13" s="72" t="s">
        <v>50</v>
      </c>
      <c r="G13" s="68">
        <v>16</v>
      </c>
      <c r="H13" s="66">
        <v>21</v>
      </c>
      <c r="I13" s="72" t="s">
        <v>50</v>
      </c>
      <c r="J13" s="68">
        <v>13</v>
      </c>
      <c r="K13" s="66"/>
      <c r="L13" s="72" t="s">
        <v>50</v>
      </c>
      <c r="M13" s="68"/>
      <c r="N13" s="69">
        <f t="shared" si="0"/>
        <v>42</v>
      </c>
      <c r="O13" s="70">
        <f t="shared" si="1"/>
        <v>29</v>
      </c>
      <c r="P13" s="71">
        <f t="shared" si="2"/>
        <v>2</v>
      </c>
      <c r="Q13" s="72">
        <f t="shared" si="3"/>
        <v>0</v>
      </c>
      <c r="R13" s="76">
        <f t="shared" si="4"/>
        <v>1</v>
      </c>
      <c r="S13" s="74">
        <f t="shared" si="4"/>
        <v>0</v>
      </c>
      <c r="T13" s="75"/>
    </row>
    <row r="14" spans="2:20" ht="30" customHeight="1">
      <c r="B14" s="113" t="s">
        <v>58</v>
      </c>
      <c r="C14" s="64" t="s">
        <v>195</v>
      </c>
      <c r="D14" s="64" t="s">
        <v>225</v>
      </c>
      <c r="E14" s="66">
        <v>18</v>
      </c>
      <c r="F14" s="72" t="s">
        <v>50</v>
      </c>
      <c r="G14" s="68">
        <v>21</v>
      </c>
      <c r="H14" s="66">
        <v>11</v>
      </c>
      <c r="I14" s="72" t="s">
        <v>50</v>
      </c>
      <c r="J14" s="68">
        <v>21</v>
      </c>
      <c r="K14" s="66"/>
      <c r="L14" s="72" t="s">
        <v>50</v>
      </c>
      <c r="M14" s="68"/>
      <c r="N14" s="69">
        <f t="shared" si="0"/>
        <v>29</v>
      </c>
      <c r="O14" s="70">
        <f t="shared" si="1"/>
        <v>42</v>
      </c>
      <c r="P14" s="71">
        <f t="shared" si="2"/>
        <v>0</v>
      </c>
      <c r="Q14" s="72">
        <f t="shared" si="3"/>
        <v>2</v>
      </c>
      <c r="R14" s="76">
        <f t="shared" si="4"/>
        <v>0</v>
      </c>
      <c r="S14" s="74">
        <f t="shared" si="4"/>
        <v>1</v>
      </c>
      <c r="T14" s="75"/>
    </row>
    <row r="15" spans="2:20" ht="30" customHeight="1">
      <c r="B15" s="113" t="s">
        <v>59</v>
      </c>
      <c r="C15" s="64" t="s">
        <v>196</v>
      </c>
      <c r="D15" s="64" t="s">
        <v>197</v>
      </c>
      <c r="E15" s="66">
        <v>21</v>
      </c>
      <c r="F15" s="72" t="s">
        <v>50</v>
      </c>
      <c r="G15" s="68">
        <v>8</v>
      </c>
      <c r="H15" s="66">
        <v>21</v>
      </c>
      <c r="I15" s="72" t="s">
        <v>50</v>
      </c>
      <c r="J15" s="68">
        <v>8</v>
      </c>
      <c r="K15" s="66"/>
      <c r="L15" s="72" t="s">
        <v>50</v>
      </c>
      <c r="M15" s="68"/>
      <c r="N15" s="69">
        <f>E15+H15+K15</f>
        <v>42</v>
      </c>
      <c r="O15" s="70">
        <f>G15+J15+M15</f>
        <v>16</v>
      </c>
      <c r="P15" s="71">
        <f>IF(E15&gt;G15,1,0)+IF(H15&gt;J15,1,0)+IF(K15&gt;M15,1,0)</f>
        <v>2</v>
      </c>
      <c r="Q15" s="72">
        <f>IF(E15&lt;G15,1,0)+IF(H15&lt;J15,1,0)+IF(K15&lt;M15,1,0)</f>
        <v>0</v>
      </c>
      <c r="R15" s="76">
        <f t="shared" si="4"/>
        <v>1</v>
      </c>
      <c r="S15" s="74">
        <f t="shared" si="4"/>
        <v>0</v>
      </c>
      <c r="T15" s="75"/>
    </row>
    <row r="16" spans="2:20" ht="30" customHeight="1" thickBot="1">
      <c r="B16" s="113" t="s">
        <v>62</v>
      </c>
      <c r="C16" s="64" t="s">
        <v>145</v>
      </c>
      <c r="D16" s="64" t="s">
        <v>198</v>
      </c>
      <c r="E16" s="66">
        <v>21</v>
      </c>
      <c r="F16" s="72" t="s">
        <v>50</v>
      </c>
      <c r="G16" s="68">
        <v>14</v>
      </c>
      <c r="H16" s="66">
        <v>21</v>
      </c>
      <c r="I16" s="72" t="s">
        <v>50</v>
      </c>
      <c r="J16" s="68">
        <v>15</v>
      </c>
      <c r="K16" s="66"/>
      <c r="L16" s="72" t="s">
        <v>50</v>
      </c>
      <c r="M16" s="68"/>
      <c r="N16" s="69">
        <f>E16+H16+K16</f>
        <v>42</v>
      </c>
      <c r="O16" s="70">
        <f>G16+J16+M16</f>
        <v>29</v>
      </c>
      <c r="P16" s="71">
        <f>IF(E16&gt;G16,1,0)+IF(H16&gt;J16,1,0)+IF(K16&gt;M16,1,0)</f>
        <v>2</v>
      </c>
      <c r="Q16" s="72">
        <f>IF(E16&lt;G16,1,0)+IF(H16&lt;J16,1,0)+IF(K16&lt;M16,1,0)</f>
        <v>0</v>
      </c>
      <c r="R16" s="76">
        <f t="shared" si="4"/>
        <v>1</v>
      </c>
      <c r="S16" s="74">
        <f t="shared" si="4"/>
        <v>0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TJ Keramika Chlumčany A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331</v>
      </c>
      <c r="O17" s="79">
        <f t="shared" si="5"/>
        <v>232</v>
      </c>
      <c r="P17" s="78">
        <f t="shared" si="5"/>
        <v>14</v>
      </c>
      <c r="Q17" s="80">
        <f t="shared" si="5"/>
        <v>2</v>
      </c>
      <c r="R17" s="78">
        <f t="shared" si="5"/>
        <v>7</v>
      </c>
      <c r="S17" s="79">
        <f t="shared" si="5"/>
        <v>1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114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1" ht="12.75">
      <c r="B24" s="91" t="s">
        <v>68</v>
      </c>
      <c r="C24" s="83"/>
      <c r="D24" s="115"/>
      <c r="E24" s="91" t="s">
        <v>69</v>
      </c>
      <c r="F24" s="91"/>
      <c r="G24" s="91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2:21" ht="12.75">
      <c r="B25" s="92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spans="2:21" ht="12.75">
      <c r="B26" s="92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2:21" ht="12.75">
      <c r="B27" s="92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2:21" ht="12.75">
      <c r="B28" s="93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2:21" ht="12.75">
      <c r="B29" s="92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58" t="s">
        <v>34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161" t="s">
        <v>35</v>
      </c>
      <c r="R3" s="162"/>
      <c r="S3" s="158" t="s">
        <v>92</v>
      </c>
      <c r="T3" s="163"/>
    </row>
    <row r="4" spans="2:20" ht="19.5" customHeight="1" thickTop="1">
      <c r="B4" s="42" t="s">
        <v>36</v>
      </c>
      <c r="C4" s="43"/>
      <c r="D4" s="164" t="s">
        <v>24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148</v>
      </c>
      <c r="T4" s="170"/>
    </row>
    <row r="5" spans="2:20" ht="19.5" customHeight="1">
      <c r="B5" s="42" t="s">
        <v>38</v>
      </c>
      <c r="C5" s="44"/>
      <c r="D5" s="142" t="s">
        <v>22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149</v>
      </c>
      <c r="T5" s="148"/>
    </row>
    <row r="6" spans="2:20" ht="19.5" customHeight="1" thickBot="1">
      <c r="B6" s="45" t="s">
        <v>40</v>
      </c>
      <c r="C6" s="46"/>
      <c r="D6" s="149" t="s">
        <v>41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 t="s">
        <v>7</v>
      </c>
      <c r="T6" s="50" t="s">
        <v>42</v>
      </c>
    </row>
    <row r="7" spans="2:20" ht="24.75" customHeight="1">
      <c r="B7" s="51"/>
      <c r="C7" s="52" t="str">
        <f>D4</f>
        <v>SK Jupiter B</v>
      </c>
      <c r="D7" s="52" t="str">
        <f>D5</f>
        <v>TJ Spartak Chrást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63" t="s">
        <v>48</v>
      </c>
      <c r="C9" s="64" t="s">
        <v>49</v>
      </c>
      <c r="D9" s="64" t="s">
        <v>169</v>
      </c>
      <c r="E9" s="66">
        <v>21</v>
      </c>
      <c r="F9" s="67" t="s">
        <v>50</v>
      </c>
      <c r="G9" s="68">
        <v>14</v>
      </c>
      <c r="H9" s="66">
        <v>21</v>
      </c>
      <c r="I9" s="67" t="s">
        <v>50</v>
      </c>
      <c r="J9" s="68">
        <v>19</v>
      </c>
      <c r="K9" s="66"/>
      <c r="L9" s="67" t="s">
        <v>50</v>
      </c>
      <c r="M9" s="68"/>
      <c r="N9" s="69">
        <f aca="true" t="shared" si="0" ref="N9:N14">E9+H9+K9</f>
        <v>42</v>
      </c>
      <c r="O9" s="70">
        <f aca="true" t="shared" si="1" ref="O9:O14">G9+J9+M9</f>
        <v>33</v>
      </c>
      <c r="P9" s="71">
        <f aca="true" t="shared" si="2" ref="P9:P14">IF(E9&gt;G9,1,0)+IF(H9&gt;J9,1,0)+IF(K9&gt;M9,1,0)</f>
        <v>2</v>
      </c>
      <c r="Q9" s="72">
        <f aca="true" t="shared" si="3" ref="Q9:Q14">IF(E9&lt;G9,1,0)+IF(H9&lt;J9,1,0)+IF(K9&lt;M9,1,0)</f>
        <v>0</v>
      </c>
      <c r="R9" s="73">
        <f aca="true" t="shared" si="4" ref="R9:S16">IF(P9=2,1,0)</f>
        <v>1</v>
      </c>
      <c r="S9" s="74">
        <f t="shared" si="4"/>
        <v>0</v>
      </c>
      <c r="T9" s="75"/>
    </row>
    <row r="10" spans="2:20" ht="30" customHeight="1">
      <c r="B10" s="63" t="s">
        <v>51</v>
      </c>
      <c r="C10" s="64" t="s">
        <v>72</v>
      </c>
      <c r="D10" s="64" t="s">
        <v>117</v>
      </c>
      <c r="E10" s="66">
        <v>21</v>
      </c>
      <c r="F10" s="72" t="s">
        <v>50</v>
      </c>
      <c r="G10" s="68">
        <v>17</v>
      </c>
      <c r="H10" s="66">
        <v>15</v>
      </c>
      <c r="I10" s="72" t="s">
        <v>50</v>
      </c>
      <c r="J10" s="68">
        <v>21</v>
      </c>
      <c r="K10" s="66">
        <v>21</v>
      </c>
      <c r="L10" s="72" t="s">
        <v>50</v>
      </c>
      <c r="M10" s="68">
        <v>17</v>
      </c>
      <c r="N10" s="69">
        <f t="shared" si="0"/>
        <v>57</v>
      </c>
      <c r="O10" s="70">
        <f t="shared" si="1"/>
        <v>55</v>
      </c>
      <c r="P10" s="71">
        <f t="shared" si="2"/>
        <v>2</v>
      </c>
      <c r="Q10" s="72">
        <f t="shared" si="3"/>
        <v>1</v>
      </c>
      <c r="R10" s="76">
        <f t="shared" si="4"/>
        <v>1</v>
      </c>
      <c r="S10" s="74">
        <f t="shared" si="4"/>
        <v>0</v>
      </c>
      <c r="T10" s="75"/>
    </row>
    <row r="11" spans="2:20" ht="30" customHeight="1">
      <c r="B11" s="63" t="s">
        <v>53</v>
      </c>
      <c r="C11" s="64" t="s">
        <v>152</v>
      </c>
      <c r="D11" s="64" t="s">
        <v>162</v>
      </c>
      <c r="E11" s="66">
        <v>19</v>
      </c>
      <c r="F11" s="72" t="s">
        <v>50</v>
      </c>
      <c r="G11" s="68">
        <v>21</v>
      </c>
      <c r="H11" s="66">
        <v>21</v>
      </c>
      <c r="I11" s="72" t="s">
        <v>50</v>
      </c>
      <c r="J11" s="68">
        <v>12</v>
      </c>
      <c r="K11" s="66">
        <v>21</v>
      </c>
      <c r="L11" s="72" t="s">
        <v>50</v>
      </c>
      <c r="M11" s="68">
        <v>15</v>
      </c>
      <c r="N11" s="69">
        <f t="shared" si="0"/>
        <v>61</v>
      </c>
      <c r="O11" s="70">
        <f t="shared" si="1"/>
        <v>48</v>
      </c>
      <c r="P11" s="71">
        <f t="shared" si="2"/>
        <v>2</v>
      </c>
      <c r="Q11" s="72">
        <f t="shared" si="3"/>
        <v>1</v>
      </c>
      <c r="R11" s="76">
        <f t="shared" si="4"/>
        <v>1</v>
      </c>
      <c r="S11" s="74">
        <f t="shared" si="4"/>
        <v>0</v>
      </c>
      <c r="T11" s="75"/>
    </row>
    <row r="12" spans="2:20" ht="30" customHeight="1">
      <c r="B12" s="63" t="s">
        <v>55</v>
      </c>
      <c r="C12" s="64" t="s">
        <v>153</v>
      </c>
      <c r="D12" s="64" t="s">
        <v>164</v>
      </c>
      <c r="E12" s="66">
        <v>13</v>
      </c>
      <c r="F12" s="72" t="s">
        <v>50</v>
      </c>
      <c r="G12" s="68">
        <v>21</v>
      </c>
      <c r="H12" s="66">
        <v>17</v>
      </c>
      <c r="I12" s="72" t="s">
        <v>50</v>
      </c>
      <c r="J12" s="68">
        <v>21</v>
      </c>
      <c r="K12" s="66"/>
      <c r="L12" s="72" t="s">
        <v>50</v>
      </c>
      <c r="M12" s="68"/>
      <c r="N12" s="69">
        <f t="shared" si="0"/>
        <v>30</v>
      </c>
      <c r="O12" s="70">
        <f t="shared" si="1"/>
        <v>42</v>
      </c>
      <c r="P12" s="71">
        <f t="shared" si="2"/>
        <v>0</v>
      </c>
      <c r="Q12" s="72">
        <f t="shared" si="3"/>
        <v>2</v>
      </c>
      <c r="R12" s="76">
        <f t="shared" si="4"/>
        <v>0</v>
      </c>
      <c r="S12" s="74">
        <f t="shared" si="4"/>
        <v>1</v>
      </c>
      <c r="T12" s="75"/>
    </row>
    <row r="13" spans="2:20" ht="30" customHeight="1">
      <c r="B13" s="63" t="s">
        <v>56</v>
      </c>
      <c r="C13" s="64" t="s">
        <v>170</v>
      </c>
      <c r="D13" s="64" t="s">
        <v>165</v>
      </c>
      <c r="E13" s="66">
        <v>21</v>
      </c>
      <c r="F13" s="72" t="s">
        <v>50</v>
      </c>
      <c r="G13" s="68">
        <v>18</v>
      </c>
      <c r="H13" s="66">
        <v>17</v>
      </c>
      <c r="I13" s="72" t="s">
        <v>50</v>
      </c>
      <c r="J13" s="68">
        <v>21</v>
      </c>
      <c r="K13" s="66">
        <v>9</v>
      </c>
      <c r="L13" s="72" t="s">
        <v>50</v>
      </c>
      <c r="M13" s="68">
        <v>21</v>
      </c>
      <c r="N13" s="69">
        <f t="shared" si="0"/>
        <v>47</v>
      </c>
      <c r="O13" s="70">
        <f t="shared" si="1"/>
        <v>60</v>
      </c>
      <c r="P13" s="71">
        <f t="shared" si="2"/>
        <v>1</v>
      </c>
      <c r="Q13" s="72">
        <f t="shared" si="3"/>
        <v>2</v>
      </c>
      <c r="R13" s="76">
        <f t="shared" si="4"/>
        <v>0</v>
      </c>
      <c r="S13" s="74">
        <f t="shared" si="4"/>
        <v>1</v>
      </c>
      <c r="T13" s="75"/>
    </row>
    <row r="14" spans="2:20" ht="30" customHeight="1">
      <c r="B14" s="63" t="s">
        <v>58</v>
      </c>
      <c r="C14" s="64" t="s">
        <v>98</v>
      </c>
      <c r="D14" s="64" t="s">
        <v>171</v>
      </c>
      <c r="E14" s="66">
        <v>22</v>
      </c>
      <c r="F14" s="72" t="s">
        <v>50</v>
      </c>
      <c r="G14" s="68">
        <v>20</v>
      </c>
      <c r="H14" s="66">
        <v>21</v>
      </c>
      <c r="I14" s="72" t="s">
        <v>50</v>
      </c>
      <c r="J14" s="68">
        <v>17</v>
      </c>
      <c r="K14" s="66"/>
      <c r="L14" s="72" t="s">
        <v>50</v>
      </c>
      <c r="M14" s="68"/>
      <c r="N14" s="69">
        <f t="shared" si="0"/>
        <v>43</v>
      </c>
      <c r="O14" s="70">
        <f t="shared" si="1"/>
        <v>37</v>
      </c>
      <c r="P14" s="71">
        <f t="shared" si="2"/>
        <v>2</v>
      </c>
      <c r="Q14" s="72">
        <f t="shared" si="3"/>
        <v>0</v>
      </c>
      <c r="R14" s="76">
        <f t="shared" si="4"/>
        <v>1</v>
      </c>
      <c r="S14" s="74">
        <f t="shared" si="4"/>
        <v>0</v>
      </c>
      <c r="T14" s="75"/>
    </row>
    <row r="15" spans="2:20" ht="30" customHeight="1">
      <c r="B15" s="63" t="s">
        <v>59</v>
      </c>
      <c r="C15" s="64" t="s">
        <v>156</v>
      </c>
      <c r="D15" s="64" t="s">
        <v>166</v>
      </c>
      <c r="E15" s="66">
        <v>21</v>
      </c>
      <c r="F15" s="72" t="s">
        <v>50</v>
      </c>
      <c r="G15" s="68">
        <v>9</v>
      </c>
      <c r="H15" s="66">
        <v>21</v>
      </c>
      <c r="I15" s="72" t="s">
        <v>50</v>
      </c>
      <c r="J15" s="68">
        <v>12</v>
      </c>
      <c r="K15" s="66"/>
      <c r="L15" s="72" t="s">
        <v>50</v>
      </c>
      <c r="M15" s="68"/>
      <c r="N15" s="69">
        <f>E15+H15+K15</f>
        <v>42</v>
      </c>
      <c r="O15" s="70">
        <f>G15+J15+M15</f>
        <v>21</v>
      </c>
      <c r="P15" s="71">
        <f>IF(E15&gt;G15,1,0)+IF(H15&gt;J15,1,0)+IF(K15&gt;M15,1,0)</f>
        <v>2</v>
      </c>
      <c r="Q15" s="72">
        <f>IF(E15&lt;G15,1,0)+IF(H15&lt;J15,1,0)+IF(K15&lt;M15,1,0)</f>
        <v>0</v>
      </c>
      <c r="R15" s="76">
        <f t="shared" si="4"/>
        <v>1</v>
      </c>
      <c r="S15" s="74">
        <f t="shared" si="4"/>
        <v>0</v>
      </c>
      <c r="T15" s="75"/>
    </row>
    <row r="16" spans="2:20" ht="30" customHeight="1" thickBot="1">
      <c r="B16" s="63" t="s">
        <v>62</v>
      </c>
      <c r="C16" s="64" t="s">
        <v>97</v>
      </c>
      <c r="D16" s="64" t="s">
        <v>121</v>
      </c>
      <c r="E16" s="66">
        <v>8</v>
      </c>
      <c r="F16" s="72" t="s">
        <v>50</v>
      </c>
      <c r="G16" s="68">
        <v>21</v>
      </c>
      <c r="H16" s="66">
        <v>21</v>
      </c>
      <c r="I16" s="72" t="s">
        <v>50</v>
      </c>
      <c r="J16" s="68">
        <v>19</v>
      </c>
      <c r="K16" s="66">
        <v>12</v>
      </c>
      <c r="L16" s="72" t="s">
        <v>50</v>
      </c>
      <c r="M16" s="68">
        <v>21</v>
      </c>
      <c r="N16" s="69">
        <f>E16+H16+K16</f>
        <v>41</v>
      </c>
      <c r="O16" s="70">
        <f>G16+J16+M16</f>
        <v>61</v>
      </c>
      <c r="P16" s="71">
        <f>IF(E16&gt;G16,1,0)+IF(H16&gt;J16,1,0)+IF(K16&gt;M16,1,0)</f>
        <v>1</v>
      </c>
      <c r="Q16" s="72">
        <f>IF(E16&lt;G16,1,0)+IF(H16&lt;J16,1,0)+IF(K16&lt;M16,1,0)</f>
        <v>2</v>
      </c>
      <c r="R16" s="76">
        <f t="shared" si="4"/>
        <v>0</v>
      </c>
      <c r="S16" s="74">
        <f t="shared" si="4"/>
        <v>1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SK Jupiter B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363</v>
      </c>
      <c r="O17" s="79">
        <f t="shared" si="5"/>
        <v>357</v>
      </c>
      <c r="P17" s="78">
        <f t="shared" si="5"/>
        <v>12</v>
      </c>
      <c r="Q17" s="80">
        <f t="shared" si="5"/>
        <v>8</v>
      </c>
      <c r="R17" s="78">
        <f t="shared" si="5"/>
        <v>5</v>
      </c>
      <c r="S17" s="79">
        <f t="shared" si="5"/>
        <v>3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 t="s">
        <v>100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0" ht="12.75">
      <c r="B24" s="91" t="s">
        <v>68</v>
      </c>
      <c r="C24" s="83"/>
      <c r="D24" s="83"/>
      <c r="E24" s="91" t="s">
        <v>69</v>
      </c>
      <c r="F24" s="91"/>
      <c r="G24" s="91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ht="12.75">
      <c r="B25" s="92"/>
    </row>
    <row r="26" ht="12.75">
      <c r="B26" s="92"/>
    </row>
    <row r="27" ht="12.75">
      <c r="B27" s="92"/>
    </row>
    <row r="28" ht="12.75">
      <c r="B28" s="93"/>
    </row>
    <row r="29" ht="12.75">
      <c r="B29" s="9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71" t="s">
        <v>34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174" t="s">
        <v>35</v>
      </c>
      <c r="R3" s="175"/>
      <c r="S3" s="171" t="s">
        <v>92</v>
      </c>
      <c r="T3" s="176"/>
    </row>
    <row r="4" spans="2:20" ht="19.5" customHeight="1" thickTop="1">
      <c r="B4" s="42" t="s">
        <v>36</v>
      </c>
      <c r="C4" s="43"/>
      <c r="D4" s="164" t="s">
        <v>126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127</v>
      </c>
      <c r="T4" s="170"/>
    </row>
    <row r="5" spans="2:20" ht="19.5" customHeight="1">
      <c r="B5" s="42" t="s">
        <v>38</v>
      </c>
      <c r="C5" s="44"/>
      <c r="D5" s="142" t="s">
        <v>128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129</v>
      </c>
      <c r="T5" s="148"/>
    </row>
    <row r="6" spans="2:20" ht="19.5" customHeight="1" thickBot="1">
      <c r="B6" s="45" t="s">
        <v>40</v>
      </c>
      <c r="C6" s="112"/>
      <c r="D6" s="149" t="s">
        <v>130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 t="s">
        <v>7</v>
      </c>
      <c r="T6" s="50" t="s">
        <v>42</v>
      </c>
    </row>
    <row r="7" spans="2:20" ht="24.75" customHeight="1">
      <c r="B7" s="51"/>
      <c r="C7" s="52" t="str">
        <f>D4</f>
        <v>TJ Keramika Chlumčany A</v>
      </c>
      <c r="D7" s="52" t="str">
        <f>D5</f>
        <v>ZÚ Klatovy 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113" t="s">
        <v>48</v>
      </c>
      <c r="C9" s="64" t="s">
        <v>131</v>
      </c>
      <c r="D9" s="65" t="s">
        <v>132</v>
      </c>
      <c r="E9" s="66">
        <v>21</v>
      </c>
      <c r="F9" s="67" t="s">
        <v>50</v>
      </c>
      <c r="G9" s="68">
        <v>15</v>
      </c>
      <c r="H9" s="66">
        <v>21</v>
      </c>
      <c r="I9" s="67" t="s">
        <v>50</v>
      </c>
      <c r="J9" s="68">
        <v>11</v>
      </c>
      <c r="K9" s="66"/>
      <c r="L9" s="67" t="s">
        <v>50</v>
      </c>
      <c r="M9" s="68"/>
      <c r="N9" s="69">
        <f aca="true" t="shared" si="0" ref="N9:N14">E9+H9+K9</f>
        <v>42</v>
      </c>
      <c r="O9" s="70">
        <f aca="true" t="shared" si="1" ref="O9:O14">G9+J9+M9</f>
        <v>26</v>
      </c>
      <c r="P9" s="71">
        <f aca="true" t="shared" si="2" ref="P9:P14">IF(E9&gt;G9,1,0)+IF(H9&gt;J9,1,0)+IF(K9&gt;M9,1,0)</f>
        <v>2</v>
      </c>
      <c r="Q9" s="72">
        <f aca="true" t="shared" si="3" ref="Q9:Q14">IF(E9&lt;G9,1,0)+IF(H9&lt;J9,1,0)+IF(K9&lt;M9,1,0)</f>
        <v>0</v>
      </c>
      <c r="R9" s="73">
        <f aca="true" t="shared" si="4" ref="R9:S16">IF(P9=2,1,0)</f>
        <v>1</v>
      </c>
      <c r="S9" s="74">
        <f t="shared" si="4"/>
        <v>0</v>
      </c>
      <c r="T9" s="75"/>
    </row>
    <row r="10" spans="2:20" ht="30" customHeight="1">
      <c r="B10" s="113" t="s">
        <v>51</v>
      </c>
      <c r="C10" s="64" t="s">
        <v>133</v>
      </c>
      <c r="D10" s="64" t="s">
        <v>134</v>
      </c>
      <c r="E10" s="66">
        <v>21</v>
      </c>
      <c r="F10" s="72" t="s">
        <v>50</v>
      </c>
      <c r="G10" s="68">
        <v>8</v>
      </c>
      <c r="H10" s="66">
        <v>28</v>
      </c>
      <c r="I10" s="72" t="s">
        <v>50</v>
      </c>
      <c r="J10" s="68">
        <v>26</v>
      </c>
      <c r="K10" s="66"/>
      <c r="L10" s="72" t="s">
        <v>50</v>
      </c>
      <c r="M10" s="68"/>
      <c r="N10" s="69">
        <f t="shared" si="0"/>
        <v>49</v>
      </c>
      <c r="O10" s="70">
        <f t="shared" si="1"/>
        <v>34</v>
      </c>
      <c r="P10" s="71">
        <f t="shared" si="2"/>
        <v>2</v>
      </c>
      <c r="Q10" s="72">
        <f t="shared" si="3"/>
        <v>0</v>
      </c>
      <c r="R10" s="76">
        <f t="shared" si="4"/>
        <v>1</v>
      </c>
      <c r="S10" s="74">
        <f t="shared" si="4"/>
        <v>0</v>
      </c>
      <c r="T10" s="75"/>
    </row>
    <row r="11" spans="2:20" ht="30" customHeight="1">
      <c r="B11" s="113" t="s">
        <v>53</v>
      </c>
      <c r="C11" s="64" t="s">
        <v>135</v>
      </c>
      <c r="D11" s="64" t="s">
        <v>136</v>
      </c>
      <c r="E11" s="66">
        <v>21</v>
      </c>
      <c r="F11" s="72" t="s">
        <v>50</v>
      </c>
      <c r="G11" s="68">
        <v>11</v>
      </c>
      <c r="H11" s="66">
        <v>21</v>
      </c>
      <c r="I11" s="72" t="s">
        <v>50</v>
      </c>
      <c r="J11" s="68">
        <v>15</v>
      </c>
      <c r="K11" s="66"/>
      <c r="L11" s="72" t="s">
        <v>50</v>
      </c>
      <c r="M11" s="68"/>
      <c r="N11" s="69">
        <f t="shared" si="0"/>
        <v>42</v>
      </c>
      <c r="O11" s="70">
        <f t="shared" si="1"/>
        <v>26</v>
      </c>
      <c r="P11" s="71">
        <f t="shared" si="2"/>
        <v>2</v>
      </c>
      <c r="Q11" s="72">
        <f t="shared" si="3"/>
        <v>0</v>
      </c>
      <c r="R11" s="76">
        <f t="shared" si="4"/>
        <v>1</v>
      </c>
      <c r="S11" s="74">
        <f t="shared" si="4"/>
        <v>0</v>
      </c>
      <c r="T11" s="75"/>
    </row>
    <row r="12" spans="2:20" ht="30" customHeight="1">
      <c r="B12" s="113" t="s">
        <v>55</v>
      </c>
      <c r="C12" s="64" t="s">
        <v>137</v>
      </c>
      <c r="D12" s="64" t="s">
        <v>138</v>
      </c>
      <c r="E12" s="66">
        <v>21</v>
      </c>
      <c r="F12" s="72" t="s">
        <v>50</v>
      </c>
      <c r="G12" s="68">
        <v>15</v>
      </c>
      <c r="H12" s="66">
        <v>27</v>
      </c>
      <c r="I12" s="72" t="s">
        <v>50</v>
      </c>
      <c r="J12" s="68">
        <v>25</v>
      </c>
      <c r="K12" s="66"/>
      <c r="L12" s="72" t="s">
        <v>50</v>
      </c>
      <c r="M12" s="68"/>
      <c r="N12" s="69">
        <f t="shared" si="0"/>
        <v>48</v>
      </c>
      <c r="O12" s="70">
        <f t="shared" si="1"/>
        <v>40</v>
      </c>
      <c r="P12" s="71">
        <f t="shared" si="2"/>
        <v>2</v>
      </c>
      <c r="Q12" s="72">
        <f t="shared" si="3"/>
        <v>0</v>
      </c>
      <c r="R12" s="76">
        <f t="shared" si="4"/>
        <v>1</v>
      </c>
      <c r="S12" s="74">
        <f t="shared" si="4"/>
        <v>0</v>
      </c>
      <c r="T12" s="75"/>
    </row>
    <row r="13" spans="2:20" ht="30" customHeight="1">
      <c r="B13" s="113" t="s">
        <v>56</v>
      </c>
      <c r="C13" s="64" t="s">
        <v>139</v>
      </c>
      <c r="D13" s="64" t="s">
        <v>140</v>
      </c>
      <c r="E13" s="66">
        <v>14</v>
      </c>
      <c r="F13" s="72" t="s">
        <v>50</v>
      </c>
      <c r="G13" s="68">
        <v>21</v>
      </c>
      <c r="H13" s="66">
        <v>21</v>
      </c>
      <c r="I13" s="72" t="s">
        <v>50</v>
      </c>
      <c r="J13" s="68">
        <v>17</v>
      </c>
      <c r="K13" s="66">
        <v>19</v>
      </c>
      <c r="L13" s="72" t="s">
        <v>50</v>
      </c>
      <c r="M13" s="68">
        <v>21</v>
      </c>
      <c r="N13" s="69">
        <f t="shared" si="0"/>
        <v>54</v>
      </c>
      <c r="O13" s="70">
        <f t="shared" si="1"/>
        <v>59</v>
      </c>
      <c r="P13" s="71">
        <f t="shared" si="2"/>
        <v>1</v>
      </c>
      <c r="Q13" s="72">
        <f t="shared" si="3"/>
        <v>2</v>
      </c>
      <c r="R13" s="76">
        <f t="shared" si="4"/>
        <v>0</v>
      </c>
      <c r="S13" s="74">
        <f t="shared" si="4"/>
        <v>1</v>
      </c>
      <c r="T13" s="75"/>
    </row>
    <row r="14" spans="2:20" ht="30" customHeight="1">
      <c r="B14" s="113" t="s">
        <v>58</v>
      </c>
      <c r="C14" s="64" t="s">
        <v>141</v>
      </c>
      <c r="D14" s="64" t="s">
        <v>142</v>
      </c>
      <c r="E14" s="66">
        <v>21</v>
      </c>
      <c r="F14" s="72" t="s">
        <v>50</v>
      </c>
      <c r="G14" s="68">
        <v>5</v>
      </c>
      <c r="H14" s="66">
        <v>21</v>
      </c>
      <c r="I14" s="72" t="s">
        <v>50</v>
      </c>
      <c r="J14" s="68">
        <v>17</v>
      </c>
      <c r="K14" s="66"/>
      <c r="L14" s="72" t="s">
        <v>50</v>
      </c>
      <c r="M14" s="68"/>
      <c r="N14" s="69">
        <f t="shared" si="0"/>
        <v>42</v>
      </c>
      <c r="O14" s="70">
        <f t="shared" si="1"/>
        <v>22</v>
      </c>
      <c r="P14" s="71">
        <f t="shared" si="2"/>
        <v>2</v>
      </c>
      <c r="Q14" s="72">
        <f t="shared" si="3"/>
        <v>0</v>
      </c>
      <c r="R14" s="76">
        <f t="shared" si="4"/>
        <v>1</v>
      </c>
      <c r="S14" s="74">
        <f t="shared" si="4"/>
        <v>0</v>
      </c>
      <c r="T14" s="75"/>
    </row>
    <row r="15" spans="2:20" ht="30" customHeight="1">
      <c r="B15" s="113" t="s">
        <v>59</v>
      </c>
      <c r="C15" s="64" t="s">
        <v>143</v>
      </c>
      <c r="D15" s="64" t="s">
        <v>144</v>
      </c>
      <c r="E15" s="66">
        <v>21</v>
      </c>
      <c r="F15" s="72" t="s">
        <v>50</v>
      </c>
      <c r="G15" s="68">
        <v>8</v>
      </c>
      <c r="H15" s="66">
        <v>21</v>
      </c>
      <c r="I15" s="72" t="s">
        <v>50</v>
      </c>
      <c r="J15" s="68">
        <v>12</v>
      </c>
      <c r="K15" s="66"/>
      <c r="L15" s="72" t="s">
        <v>50</v>
      </c>
      <c r="M15" s="68"/>
      <c r="N15" s="69">
        <f>E15+H15+K15</f>
        <v>42</v>
      </c>
      <c r="O15" s="70">
        <f>G15+J15+M15</f>
        <v>20</v>
      </c>
      <c r="P15" s="71">
        <f>IF(E15&gt;G15,1,0)+IF(H15&gt;J15,1,0)+IF(K15&gt;M15,1,0)</f>
        <v>2</v>
      </c>
      <c r="Q15" s="72">
        <f>IF(E15&lt;G15,1,0)+IF(H15&lt;J15,1,0)+IF(K15&lt;M15,1,0)</f>
        <v>0</v>
      </c>
      <c r="R15" s="76">
        <f t="shared" si="4"/>
        <v>1</v>
      </c>
      <c r="S15" s="74">
        <f t="shared" si="4"/>
        <v>0</v>
      </c>
      <c r="T15" s="75"/>
    </row>
    <row r="16" spans="2:20" ht="30" customHeight="1" thickBot="1">
      <c r="B16" s="113" t="s">
        <v>62</v>
      </c>
      <c r="C16" s="64" t="s">
        <v>145</v>
      </c>
      <c r="D16" s="64" t="s">
        <v>146</v>
      </c>
      <c r="E16" s="66">
        <v>21</v>
      </c>
      <c r="F16" s="72" t="s">
        <v>50</v>
      </c>
      <c r="G16" s="68">
        <v>12</v>
      </c>
      <c r="H16" s="66">
        <v>21</v>
      </c>
      <c r="I16" s="72" t="s">
        <v>50</v>
      </c>
      <c r="J16" s="68">
        <v>19</v>
      </c>
      <c r="K16" s="66"/>
      <c r="L16" s="72" t="s">
        <v>50</v>
      </c>
      <c r="M16" s="68"/>
      <c r="N16" s="69">
        <f>E16+H16+K16</f>
        <v>42</v>
      </c>
      <c r="O16" s="70">
        <f>G16+J16+M16</f>
        <v>31</v>
      </c>
      <c r="P16" s="71">
        <f>IF(E16&gt;G16,1,0)+IF(H16&gt;J16,1,0)+IF(K16&gt;M16,1,0)</f>
        <v>2</v>
      </c>
      <c r="Q16" s="72">
        <f>IF(E16&lt;G16,1,0)+IF(H16&lt;J16,1,0)+IF(K16&lt;M16,1,0)</f>
        <v>0</v>
      </c>
      <c r="R16" s="76">
        <f t="shared" si="4"/>
        <v>1</v>
      </c>
      <c r="S16" s="74">
        <f t="shared" si="4"/>
        <v>0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TJ Keramika Chlumčany A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361</v>
      </c>
      <c r="O17" s="79">
        <f t="shared" si="5"/>
        <v>258</v>
      </c>
      <c r="P17" s="78">
        <f t="shared" si="5"/>
        <v>15</v>
      </c>
      <c r="Q17" s="80">
        <f t="shared" si="5"/>
        <v>2</v>
      </c>
      <c r="R17" s="78">
        <f t="shared" si="5"/>
        <v>7</v>
      </c>
      <c r="S17" s="79">
        <f t="shared" si="5"/>
        <v>1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114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1" ht="12.75">
      <c r="B24" s="91" t="s">
        <v>68</v>
      </c>
      <c r="C24" s="83"/>
      <c r="D24" s="115"/>
      <c r="E24" s="91" t="s">
        <v>69</v>
      </c>
      <c r="F24" s="91"/>
      <c r="G24" s="91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2:21" ht="12.75">
      <c r="B25" s="92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spans="2:21" ht="12.75">
      <c r="B26" s="92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2:21" ht="12.75">
      <c r="B27" s="92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2:21" ht="12.75">
      <c r="B28" s="93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2:21" ht="12.75">
      <c r="B29" s="92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58" t="s">
        <v>34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161" t="s">
        <v>35</v>
      </c>
      <c r="R3" s="162"/>
      <c r="S3" s="158" t="s">
        <v>92</v>
      </c>
      <c r="T3" s="163"/>
    </row>
    <row r="4" spans="2:20" ht="19.5" customHeight="1" thickTop="1">
      <c r="B4" s="42" t="s">
        <v>36</v>
      </c>
      <c r="C4" s="43"/>
      <c r="D4" s="164" t="s">
        <v>1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148</v>
      </c>
      <c r="T4" s="170"/>
    </row>
    <row r="5" spans="2:20" ht="19.5" customHeight="1">
      <c r="B5" s="42" t="s">
        <v>38</v>
      </c>
      <c r="C5" s="44"/>
      <c r="D5" s="142" t="s">
        <v>22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149</v>
      </c>
      <c r="T5" s="148"/>
    </row>
    <row r="6" spans="2:20" ht="19.5" customHeight="1" thickBot="1">
      <c r="B6" s="45" t="s">
        <v>40</v>
      </c>
      <c r="C6" s="46"/>
      <c r="D6" s="149" t="s">
        <v>41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 t="s">
        <v>7</v>
      </c>
      <c r="T6" s="50" t="s">
        <v>42</v>
      </c>
    </row>
    <row r="7" spans="2:20" ht="24.75" customHeight="1">
      <c r="B7" s="51"/>
      <c r="C7" s="52" t="str">
        <f>D4</f>
        <v>SK Jupiter A</v>
      </c>
      <c r="D7" s="52" t="str">
        <f>D5</f>
        <v>TJ Spartak Chrást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63" t="s">
        <v>48</v>
      </c>
      <c r="C9" s="64" t="s">
        <v>158</v>
      </c>
      <c r="D9" s="64" t="s">
        <v>159</v>
      </c>
      <c r="E9" s="66">
        <v>21</v>
      </c>
      <c r="F9" s="67" t="s">
        <v>50</v>
      </c>
      <c r="G9" s="68">
        <v>12</v>
      </c>
      <c r="H9" s="66">
        <v>12</v>
      </c>
      <c r="I9" s="67" t="s">
        <v>50</v>
      </c>
      <c r="J9" s="68">
        <v>21</v>
      </c>
      <c r="K9" s="66">
        <v>23</v>
      </c>
      <c r="L9" s="67" t="s">
        <v>50</v>
      </c>
      <c r="M9" s="68">
        <v>21</v>
      </c>
      <c r="N9" s="69">
        <f aca="true" t="shared" si="0" ref="N9:N14">E9+H9+K9</f>
        <v>56</v>
      </c>
      <c r="O9" s="70">
        <f aca="true" t="shared" si="1" ref="O9:O14">G9+J9+M9</f>
        <v>54</v>
      </c>
      <c r="P9" s="71">
        <f aca="true" t="shared" si="2" ref="P9:P14">IF(E9&gt;G9,1,0)+IF(H9&gt;J9,1,0)+IF(K9&gt;M9,1,0)</f>
        <v>2</v>
      </c>
      <c r="Q9" s="72">
        <f aca="true" t="shared" si="3" ref="Q9:Q14">IF(E9&lt;G9,1,0)+IF(H9&lt;J9,1,0)+IF(K9&lt;M9,1,0)</f>
        <v>1</v>
      </c>
      <c r="R9" s="73">
        <f aca="true" t="shared" si="4" ref="R9:S16">IF(P9=2,1,0)</f>
        <v>1</v>
      </c>
      <c r="S9" s="74">
        <f t="shared" si="4"/>
        <v>0</v>
      </c>
      <c r="T9" s="75"/>
    </row>
    <row r="10" spans="2:20" ht="30" customHeight="1">
      <c r="B10" s="63" t="s">
        <v>51</v>
      </c>
      <c r="C10" s="64" t="s">
        <v>160</v>
      </c>
      <c r="D10" s="64" t="s">
        <v>117</v>
      </c>
      <c r="E10" s="66">
        <v>21</v>
      </c>
      <c r="F10" s="72" t="s">
        <v>50</v>
      </c>
      <c r="G10" s="68">
        <v>15</v>
      </c>
      <c r="H10" s="66">
        <v>21</v>
      </c>
      <c r="I10" s="72" t="s">
        <v>50</v>
      </c>
      <c r="J10" s="68">
        <v>14</v>
      </c>
      <c r="K10" s="66"/>
      <c r="L10" s="72" t="s">
        <v>50</v>
      </c>
      <c r="M10" s="68"/>
      <c r="N10" s="69">
        <f t="shared" si="0"/>
        <v>42</v>
      </c>
      <c r="O10" s="70">
        <f t="shared" si="1"/>
        <v>29</v>
      </c>
      <c r="P10" s="71">
        <f t="shared" si="2"/>
        <v>2</v>
      </c>
      <c r="Q10" s="72">
        <f t="shared" si="3"/>
        <v>0</v>
      </c>
      <c r="R10" s="76">
        <f t="shared" si="4"/>
        <v>1</v>
      </c>
      <c r="S10" s="74">
        <f t="shared" si="4"/>
        <v>0</v>
      </c>
      <c r="T10" s="75"/>
    </row>
    <row r="11" spans="2:20" ht="30" customHeight="1">
      <c r="B11" s="63" t="s">
        <v>53</v>
      </c>
      <c r="C11" s="64" t="s">
        <v>161</v>
      </c>
      <c r="D11" s="64" t="s">
        <v>162</v>
      </c>
      <c r="E11" s="66">
        <v>21</v>
      </c>
      <c r="F11" s="72" t="s">
        <v>50</v>
      </c>
      <c r="G11" s="68">
        <v>17</v>
      </c>
      <c r="H11" s="66">
        <v>21</v>
      </c>
      <c r="I11" s="72" t="s">
        <v>50</v>
      </c>
      <c r="J11" s="68">
        <v>13</v>
      </c>
      <c r="K11" s="66"/>
      <c r="L11" s="72" t="s">
        <v>50</v>
      </c>
      <c r="M11" s="68"/>
      <c r="N11" s="69">
        <f t="shared" si="0"/>
        <v>42</v>
      </c>
      <c r="O11" s="70">
        <f t="shared" si="1"/>
        <v>30</v>
      </c>
      <c r="P11" s="71">
        <f t="shared" si="2"/>
        <v>2</v>
      </c>
      <c r="Q11" s="72">
        <f t="shared" si="3"/>
        <v>0</v>
      </c>
      <c r="R11" s="76">
        <f t="shared" si="4"/>
        <v>1</v>
      </c>
      <c r="S11" s="74">
        <f t="shared" si="4"/>
        <v>0</v>
      </c>
      <c r="T11" s="75"/>
    </row>
    <row r="12" spans="2:20" ht="30" customHeight="1">
      <c r="B12" s="63" t="s">
        <v>55</v>
      </c>
      <c r="C12" s="64" t="s">
        <v>163</v>
      </c>
      <c r="D12" s="64" t="s">
        <v>164</v>
      </c>
      <c r="E12" s="66">
        <v>11</v>
      </c>
      <c r="F12" s="72" t="s">
        <v>50</v>
      </c>
      <c r="G12" s="68">
        <v>21</v>
      </c>
      <c r="H12" s="66">
        <v>14</v>
      </c>
      <c r="I12" s="72" t="s">
        <v>50</v>
      </c>
      <c r="J12" s="68">
        <v>21</v>
      </c>
      <c r="K12" s="66"/>
      <c r="L12" s="72" t="s">
        <v>50</v>
      </c>
      <c r="M12" s="68"/>
      <c r="N12" s="69">
        <f t="shared" si="0"/>
        <v>25</v>
      </c>
      <c r="O12" s="70">
        <f t="shared" si="1"/>
        <v>42</v>
      </c>
      <c r="P12" s="71">
        <f t="shared" si="2"/>
        <v>0</v>
      </c>
      <c r="Q12" s="72">
        <f t="shared" si="3"/>
        <v>2</v>
      </c>
      <c r="R12" s="76">
        <f t="shared" si="4"/>
        <v>0</v>
      </c>
      <c r="S12" s="74">
        <f t="shared" si="4"/>
        <v>1</v>
      </c>
      <c r="T12" s="75"/>
    </row>
    <row r="13" spans="2:20" ht="30" customHeight="1">
      <c r="B13" s="63" t="s">
        <v>56</v>
      </c>
      <c r="C13" s="64" t="s">
        <v>95</v>
      </c>
      <c r="D13" s="64" t="s">
        <v>165</v>
      </c>
      <c r="E13" s="66">
        <v>21</v>
      </c>
      <c r="F13" s="72" t="s">
        <v>50</v>
      </c>
      <c r="G13" s="68">
        <v>8</v>
      </c>
      <c r="H13" s="66">
        <v>21</v>
      </c>
      <c r="I13" s="72" t="s">
        <v>50</v>
      </c>
      <c r="J13" s="68">
        <v>9</v>
      </c>
      <c r="K13" s="66"/>
      <c r="L13" s="72" t="s">
        <v>50</v>
      </c>
      <c r="M13" s="68"/>
      <c r="N13" s="69">
        <f t="shared" si="0"/>
        <v>42</v>
      </c>
      <c r="O13" s="70">
        <f t="shared" si="1"/>
        <v>17</v>
      </c>
      <c r="P13" s="71">
        <f t="shared" si="2"/>
        <v>2</v>
      </c>
      <c r="Q13" s="72">
        <f t="shared" si="3"/>
        <v>0</v>
      </c>
      <c r="R13" s="76">
        <f t="shared" si="4"/>
        <v>1</v>
      </c>
      <c r="S13" s="74">
        <f t="shared" si="4"/>
        <v>0</v>
      </c>
      <c r="T13" s="75"/>
    </row>
    <row r="14" spans="2:20" ht="30" customHeight="1">
      <c r="B14" s="63" t="s">
        <v>58</v>
      </c>
      <c r="C14" s="64" t="s">
        <v>63</v>
      </c>
      <c r="D14" s="64" t="s">
        <v>121</v>
      </c>
      <c r="E14" s="66">
        <v>21</v>
      </c>
      <c r="F14" s="72" t="s">
        <v>50</v>
      </c>
      <c r="G14" s="68">
        <v>11</v>
      </c>
      <c r="H14" s="66">
        <v>21</v>
      </c>
      <c r="I14" s="72" t="s">
        <v>50</v>
      </c>
      <c r="J14" s="68">
        <v>13</v>
      </c>
      <c r="K14" s="66"/>
      <c r="L14" s="72" t="s">
        <v>50</v>
      </c>
      <c r="M14" s="68"/>
      <c r="N14" s="69">
        <f t="shared" si="0"/>
        <v>42</v>
      </c>
      <c r="O14" s="70">
        <f t="shared" si="1"/>
        <v>24</v>
      </c>
      <c r="P14" s="71">
        <f t="shared" si="2"/>
        <v>2</v>
      </c>
      <c r="Q14" s="72">
        <f t="shared" si="3"/>
        <v>0</v>
      </c>
      <c r="R14" s="76">
        <f t="shared" si="4"/>
        <v>1</v>
      </c>
      <c r="S14" s="74">
        <f t="shared" si="4"/>
        <v>0</v>
      </c>
      <c r="T14" s="75"/>
    </row>
    <row r="15" spans="2:20" ht="30" customHeight="1">
      <c r="B15" s="63" t="s">
        <v>59</v>
      </c>
      <c r="C15" s="64" t="s">
        <v>61</v>
      </c>
      <c r="D15" s="64" t="s">
        <v>166</v>
      </c>
      <c r="E15" s="66">
        <v>21</v>
      </c>
      <c r="F15" s="72" t="s">
        <v>50</v>
      </c>
      <c r="G15" s="68">
        <v>15</v>
      </c>
      <c r="H15" s="66">
        <v>20</v>
      </c>
      <c r="I15" s="72" t="s">
        <v>50</v>
      </c>
      <c r="J15" s="68">
        <v>22</v>
      </c>
      <c r="K15" s="66">
        <v>19</v>
      </c>
      <c r="L15" s="72" t="s">
        <v>50</v>
      </c>
      <c r="M15" s="68">
        <v>21</v>
      </c>
      <c r="N15" s="69">
        <f>E15+H15+K15</f>
        <v>60</v>
      </c>
      <c r="O15" s="70">
        <f>G15+J15+M15</f>
        <v>58</v>
      </c>
      <c r="P15" s="71">
        <f>IF(E15&gt;G15,1,0)+IF(H15&gt;J15,1,0)+IF(K15&gt;M15,1,0)</f>
        <v>1</v>
      </c>
      <c r="Q15" s="72">
        <f>IF(E15&lt;G15,1,0)+IF(H15&lt;J15,1,0)+IF(K15&lt;M15,1,0)</f>
        <v>2</v>
      </c>
      <c r="R15" s="76">
        <f t="shared" si="4"/>
        <v>0</v>
      </c>
      <c r="S15" s="74">
        <f t="shared" si="4"/>
        <v>1</v>
      </c>
      <c r="T15" s="75"/>
    </row>
    <row r="16" spans="2:20" ht="30" customHeight="1" thickBot="1">
      <c r="B16" s="63" t="s">
        <v>62</v>
      </c>
      <c r="C16" s="64" t="s">
        <v>96</v>
      </c>
      <c r="D16" s="64" t="s">
        <v>167</v>
      </c>
      <c r="E16" s="66">
        <v>21</v>
      </c>
      <c r="F16" s="72" t="s">
        <v>50</v>
      </c>
      <c r="G16" s="68">
        <v>13</v>
      </c>
      <c r="H16" s="66">
        <v>15</v>
      </c>
      <c r="I16" s="72" t="s">
        <v>50</v>
      </c>
      <c r="J16" s="68">
        <v>21</v>
      </c>
      <c r="K16" s="66">
        <v>21</v>
      </c>
      <c r="L16" s="72" t="s">
        <v>50</v>
      </c>
      <c r="M16" s="68">
        <v>14</v>
      </c>
      <c r="N16" s="69">
        <f>E16+H16+K16</f>
        <v>57</v>
      </c>
      <c r="O16" s="70">
        <f>G16+J16+M16</f>
        <v>48</v>
      </c>
      <c r="P16" s="71">
        <f>IF(E16&gt;G16,1,0)+IF(H16&gt;J16,1,0)+IF(K16&gt;M16,1,0)</f>
        <v>2</v>
      </c>
      <c r="Q16" s="72">
        <f>IF(E16&lt;G16,1,0)+IF(H16&lt;J16,1,0)+IF(K16&lt;M16,1,0)</f>
        <v>1</v>
      </c>
      <c r="R16" s="76">
        <f t="shared" si="4"/>
        <v>1</v>
      </c>
      <c r="S16" s="74">
        <f t="shared" si="4"/>
        <v>0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SK Jupiter A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366</v>
      </c>
      <c r="O17" s="79">
        <f t="shared" si="5"/>
        <v>302</v>
      </c>
      <c r="P17" s="78">
        <f t="shared" si="5"/>
        <v>13</v>
      </c>
      <c r="Q17" s="80">
        <f t="shared" si="5"/>
        <v>6</v>
      </c>
      <c r="R17" s="78">
        <f t="shared" si="5"/>
        <v>6</v>
      </c>
      <c r="S17" s="79">
        <f t="shared" si="5"/>
        <v>2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0" ht="12.75">
      <c r="B24" s="91" t="s">
        <v>68</v>
      </c>
      <c r="C24" s="83"/>
      <c r="D24" s="83"/>
      <c r="E24" s="91" t="s">
        <v>69</v>
      </c>
      <c r="F24" s="91"/>
      <c r="G24" s="91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ht="12.75">
      <c r="B25" s="92"/>
    </row>
    <row r="26" ht="12.75">
      <c r="B26" s="92"/>
    </row>
    <row r="27" ht="12.75">
      <c r="B27" s="92"/>
    </row>
    <row r="28" ht="12.75">
      <c r="B28" s="93"/>
    </row>
    <row r="29" ht="12.75">
      <c r="B29" s="9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58" t="s">
        <v>34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161" t="s">
        <v>35</v>
      </c>
      <c r="R3" s="162"/>
      <c r="S3" s="158" t="s">
        <v>92</v>
      </c>
      <c r="T3" s="163"/>
    </row>
    <row r="4" spans="2:20" ht="19.5" customHeight="1" thickTop="1">
      <c r="B4" s="42" t="s">
        <v>36</v>
      </c>
      <c r="C4" s="43"/>
      <c r="D4" s="164" t="s">
        <v>24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148</v>
      </c>
      <c r="T4" s="170"/>
    </row>
    <row r="5" spans="2:20" ht="19.5" customHeight="1">
      <c r="B5" s="42" t="s">
        <v>38</v>
      </c>
      <c r="C5" s="44"/>
      <c r="D5" s="142" t="s">
        <v>30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149</v>
      </c>
      <c r="T5" s="148"/>
    </row>
    <row r="6" spans="2:20" ht="19.5" customHeight="1" thickBot="1">
      <c r="B6" s="45" t="s">
        <v>40</v>
      </c>
      <c r="C6" s="46"/>
      <c r="D6" s="149" t="s">
        <v>41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 t="s">
        <v>7</v>
      </c>
      <c r="T6" s="50" t="s">
        <v>42</v>
      </c>
    </row>
    <row r="7" spans="2:20" ht="24.75" customHeight="1">
      <c r="B7" s="51"/>
      <c r="C7" s="52" t="str">
        <f>D4</f>
        <v>SK Jupiter B</v>
      </c>
      <c r="D7" s="52" t="str">
        <f>D5</f>
        <v>Keramika Chlumčany A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63" t="s">
        <v>48</v>
      </c>
      <c r="C9" s="64" t="s">
        <v>49</v>
      </c>
      <c r="D9" s="64" t="s">
        <v>150</v>
      </c>
      <c r="E9" s="66">
        <v>21</v>
      </c>
      <c r="F9" s="67" t="s">
        <v>50</v>
      </c>
      <c r="G9" s="68">
        <v>15</v>
      </c>
      <c r="H9" s="66">
        <v>21</v>
      </c>
      <c r="I9" s="67" t="s">
        <v>50</v>
      </c>
      <c r="J9" s="68">
        <v>13</v>
      </c>
      <c r="K9" s="66"/>
      <c r="L9" s="67" t="s">
        <v>50</v>
      </c>
      <c r="M9" s="68"/>
      <c r="N9" s="69">
        <f aca="true" t="shared" si="0" ref="N9:N14">E9+H9+K9</f>
        <v>42</v>
      </c>
      <c r="O9" s="70">
        <f aca="true" t="shared" si="1" ref="O9:O14">G9+J9+M9</f>
        <v>28</v>
      </c>
      <c r="P9" s="71">
        <f aca="true" t="shared" si="2" ref="P9:P14">IF(E9&gt;G9,1,0)+IF(H9&gt;J9,1,0)+IF(K9&gt;M9,1,0)</f>
        <v>2</v>
      </c>
      <c r="Q9" s="72">
        <f aca="true" t="shared" si="3" ref="Q9:Q14">IF(E9&lt;G9,1,0)+IF(H9&lt;J9,1,0)+IF(K9&lt;M9,1,0)</f>
        <v>0</v>
      </c>
      <c r="R9" s="73">
        <f aca="true" t="shared" si="4" ref="R9:S16">IF(P9=2,1,0)</f>
        <v>1</v>
      </c>
      <c r="S9" s="74">
        <f t="shared" si="4"/>
        <v>0</v>
      </c>
      <c r="T9" s="75"/>
    </row>
    <row r="10" spans="2:20" ht="30" customHeight="1">
      <c r="B10" s="63" t="s">
        <v>51</v>
      </c>
      <c r="C10" s="64" t="s">
        <v>72</v>
      </c>
      <c r="D10" s="64" t="s">
        <v>151</v>
      </c>
      <c r="E10" s="66">
        <v>12</v>
      </c>
      <c r="F10" s="72" t="s">
        <v>50</v>
      </c>
      <c r="G10" s="68">
        <v>21</v>
      </c>
      <c r="H10" s="66">
        <v>21</v>
      </c>
      <c r="I10" s="72" t="s">
        <v>50</v>
      </c>
      <c r="J10" s="68">
        <v>13</v>
      </c>
      <c r="K10" s="66">
        <v>10</v>
      </c>
      <c r="L10" s="72" t="s">
        <v>50</v>
      </c>
      <c r="M10" s="68">
        <v>21</v>
      </c>
      <c r="N10" s="69">
        <f t="shared" si="0"/>
        <v>43</v>
      </c>
      <c r="O10" s="70">
        <f t="shared" si="1"/>
        <v>55</v>
      </c>
      <c r="P10" s="71">
        <f t="shared" si="2"/>
        <v>1</v>
      </c>
      <c r="Q10" s="72">
        <f t="shared" si="3"/>
        <v>2</v>
      </c>
      <c r="R10" s="76">
        <f t="shared" si="4"/>
        <v>0</v>
      </c>
      <c r="S10" s="74">
        <f t="shared" si="4"/>
        <v>1</v>
      </c>
      <c r="T10" s="75"/>
    </row>
    <row r="11" spans="2:20" ht="30" customHeight="1">
      <c r="B11" s="63" t="s">
        <v>53</v>
      </c>
      <c r="C11" s="64" t="s">
        <v>152</v>
      </c>
      <c r="D11" s="64" t="s">
        <v>71</v>
      </c>
      <c r="E11" s="66">
        <v>21</v>
      </c>
      <c r="F11" s="72" t="s">
        <v>50</v>
      </c>
      <c r="G11" s="68">
        <v>17</v>
      </c>
      <c r="H11" s="66">
        <v>21</v>
      </c>
      <c r="I11" s="72" t="s">
        <v>50</v>
      </c>
      <c r="J11" s="68">
        <v>18</v>
      </c>
      <c r="K11" s="66"/>
      <c r="L11" s="72" t="s">
        <v>50</v>
      </c>
      <c r="M11" s="68"/>
      <c r="N11" s="69">
        <f t="shared" si="0"/>
        <v>42</v>
      </c>
      <c r="O11" s="70">
        <f t="shared" si="1"/>
        <v>35</v>
      </c>
      <c r="P11" s="71">
        <f t="shared" si="2"/>
        <v>2</v>
      </c>
      <c r="Q11" s="72">
        <f t="shared" si="3"/>
        <v>0</v>
      </c>
      <c r="R11" s="76">
        <f t="shared" si="4"/>
        <v>1</v>
      </c>
      <c r="S11" s="74">
        <f t="shared" si="4"/>
        <v>0</v>
      </c>
      <c r="T11" s="75"/>
    </row>
    <row r="12" spans="2:20" ht="30" customHeight="1">
      <c r="B12" s="63" t="s">
        <v>55</v>
      </c>
      <c r="C12" s="64" t="s">
        <v>153</v>
      </c>
      <c r="D12" s="64" t="s">
        <v>154</v>
      </c>
      <c r="E12" s="66">
        <v>11</v>
      </c>
      <c r="F12" s="72" t="s">
        <v>50</v>
      </c>
      <c r="G12" s="68">
        <v>21</v>
      </c>
      <c r="H12" s="66">
        <v>13</v>
      </c>
      <c r="I12" s="72" t="s">
        <v>50</v>
      </c>
      <c r="J12" s="68">
        <v>21</v>
      </c>
      <c r="K12" s="66"/>
      <c r="L12" s="72" t="s">
        <v>50</v>
      </c>
      <c r="M12" s="68"/>
      <c r="N12" s="69">
        <f t="shared" si="0"/>
        <v>24</v>
      </c>
      <c r="O12" s="70">
        <f t="shared" si="1"/>
        <v>42</v>
      </c>
      <c r="P12" s="71">
        <f t="shared" si="2"/>
        <v>0</v>
      </c>
      <c r="Q12" s="72">
        <f t="shared" si="3"/>
        <v>2</v>
      </c>
      <c r="R12" s="76">
        <f t="shared" si="4"/>
        <v>0</v>
      </c>
      <c r="S12" s="74">
        <f t="shared" si="4"/>
        <v>1</v>
      </c>
      <c r="T12" s="75"/>
    </row>
    <row r="13" spans="2:20" ht="30" customHeight="1">
      <c r="B13" s="63" t="s">
        <v>56</v>
      </c>
      <c r="C13" s="64" t="s">
        <v>57</v>
      </c>
      <c r="D13" s="64" t="s">
        <v>155</v>
      </c>
      <c r="E13" s="66">
        <v>11</v>
      </c>
      <c r="F13" s="72" t="s">
        <v>50</v>
      </c>
      <c r="G13" s="68">
        <v>21</v>
      </c>
      <c r="H13" s="66">
        <v>7</v>
      </c>
      <c r="I13" s="72" t="s">
        <v>50</v>
      </c>
      <c r="J13" s="68">
        <v>21</v>
      </c>
      <c r="K13" s="66"/>
      <c r="L13" s="72" t="s">
        <v>50</v>
      </c>
      <c r="M13" s="68"/>
      <c r="N13" s="69">
        <f t="shared" si="0"/>
        <v>18</v>
      </c>
      <c r="O13" s="70">
        <f t="shared" si="1"/>
        <v>42</v>
      </c>
      <c r="P13" s="71">
        <f t="shared" si="2"/>
        <v>0</v>
      </c>
      <c r="Q13" s="72">
        <f t="shared" si="3"/>
        <v>2</v>
      </c>
      <c r="R13" s="76">
        <f t="shared" si="4"/>
        <v>0</v>
      </c>
      <c r="S13" s="74">
        <f t="shared" si="4"/>
        <v>1</v>
      </c>
      <c r="T13" s="75"/>
    </row>
    <row r="14" spans="2:20" ht="30" customHeight="1">
      <c r="B14" s="63" t="s">
        <v>58</v>
      </c>
      <c r="C14" s="64" t="s">
        <v>98</v>
      </c>
      <c r="D14" s="64" t="s">
        <v>106</v>
      </c>
      <c r="E14" s="66">
        <v>15</v>
      </c>
      <c r="F14" s="72" t="s">
        <v>50</v>
      </c>
      <c r="G14" s="68">
        <v>21</v>
      </c>
      <c r="H14" s="66">
        <v>11</v>
      </c>
      <c r="I14" s="72" t="s">
        <v>50</v>
      </c>
      <c r="J14" s="68">
        <v>21</v>
      </c>
      <c r="K14" s="66"/>
      <c r="L14" s="72" t="s">
        <v>50</v>
      </c>
      <c r="M14" s="68"/>
      <c r="N14" s="69">
        <f t="shared" si="0"/>
        <v>26</v>
      </c>
      <c r="O14" s="70">
        <f t="shared" si="1"/>
        <v>42</v>
      </c>
      <c r="P14" s="71">
        <f t="shared" si="2"/>
        <v>0</v>
      </c>
      <c r="Q14" s="72">
        <f t="shared" si="3"/>
        <v>2</v>
      </c>
      <c r="R14" s="76">
        <f t="shared" si="4"/>
        <v>0</v>
      </c>
      <c r="S14" s="74">
        <f t="shared" si="4"/>
        <v>1</v>
      </c>
      <c r="T14" s="75"/>
    </row>
    <row r="15" spans="2:20" ht="30" customHeight="1">
      <c r="B15" s="63" t="s">
        <v>59</v>
      </c>
      <c r="C15" s="64" t="s">
        <v>156</v>
      </c>
      <c r="D15" s="64" t="s">
        <v>75</v>
      </c>
      <c r="E15" s="66">
        <v>14</v>
      </c>
      <c r="F15" s="72" t="s">
        <v>50</v>
      </c>
      <c r="G15" s="68">
        <v>21</v>
      </c>
      <c r="H15" s="66">
        <v>21</v>
      </c>
      <c r="I15" s="72" t="s">
        <v>50</v>
      </c>
      <c r="J15" s="68">
        <v>15</v>
      </c>
      <c r="K15" s="66">
        <v>17</v>
      </c>
      <c r="L15" s="72" t="s">
        <v>50</v>
      </c>
      <c r="M15" s="68">
        <v>21</v>
      </c>
      <c r="N15" s="69">
        <f>E15+H15+K15</f>
        <v>52</v>
      </c>
      <c r="O15" s="70">
        <f>G15+J15+M15</f>
        <v>57</v>
      </c>
      <c r="P15" s="71">
        <f>IF(E15&gt;G15,1,0)+IF(H15&gt;J15,1,0)+IF(K15&gt;M15,1,0)</f>
        <v>1</v>
      </c>
      <c r="Q15" s="72">
        <f>IF(E15&lt;G15,1,0)+IF(H15&lt;J15,1,0)+IF(K15&lt;M15,1,0)</f>
        <v>2</v>
      </c>
      <c r="R15" s="76">
        <f t="shared" si="4"/>
        <v>0</v>
      </c>
      <c r="S15" s="74">
        <f t="shared" si="4"/>
        <v>1</v>
      </c>
      <c r="T15" s="75"/>
    </row>
    <row r="16" spans="2:20" ht="30" customHeight="1" thickBot="1">
      <c r="B16" s="63" t="s">
        <v>62</v>
      </c>
      <c r="C16" s="64" t="s">
        <v>97</v>
      </c>
      <c r="D16" s="64" t="s">
        <v>74</v>
      </c>
      <c r="E16" s="66">
        <v>21</v>
      </c>
      <c r="F16" s="72" t="s">
        <v>50</v>
      </c>
      <c r="G16" s="68">
        <v>18</v>
      </c>
      <c r="H16" s="66">
        <v>9</v>
      </c>
      <c r="I16" s="72" t="s">
        <v>50</v>
      </c>
      <c r="J16" s="68">
        <v>21</v>
      </c>
      <c r="K16" s="66">
        <v>25</v>
      </c>
      <c r="L16" s="72" t="s">
        <v>50</v>
      </c>
      <c r="M16" s="68">
        <v>27</v>
      </c>
      <c r="N16" s="69">
        <f>E16+H16+K16</f>
        <v>55</v>
      </c>
      <c r="O16" s="70">
        <f>G16+J16+M16</f>
        <v>66</v>
      </c>
      <c r="P16" s="71">
        <f>IF(E16&gt;G16,1,0)+IF(H16&gt;J16,1,0)+IF(K16&gt;M16,1,0)</f>
        <v>1</v>
      </c>
      <c r="Q16" s="72">
        <f>IF(E16&lt;G16,1,0)+IF(H16&lt;J16,1,0)+IF(K16&lt;M16,1,0)</f>
        <v>2</v>
      </c>
      <c r="R16" s="76">
        <f t="shared" si="4"/>
        <v>0</v>
      </c>
      <c r="S16" s="74">
        <f t="shared" si="4"/>
        <v>1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Keramika Chlumčany A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302</v>
      </c>
      <c r="O17" s="79">
        <f t="shared" si="5"/>
        <v>367</v>
      </c>
      <c r="P17" s="78">
        <f t="shared" si="5"/>
        <v>7</v>
      </c>
      <c r="Q17" s="80">
        <f t="shared" si="5"/>
        <v>12</v>
      </c>
      <c r="R17" s="78">
        <f t="shared" si="5"/>
        <v>2</v>
      </c>
      <c r="S17" s="79">
        <f t="shared" si="5"/>
        <v>6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 t="s">
        <v>100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0" ht="12.75">
      <c r="B24" s="91" t="s">
        <v>68</v>
      </c>
      <c r="C24" s="83"/>
      <c r="D24" s="83"/>
      <c r="E24" s="91" t="s">
        <v>69</v>
      </c>
      <c r="F24" s="91"/>
      <c r="G24" s="91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ht="12.75">
      <c r="B25" s="92"/>
    </row>
    <row r="26" ht="12.75">
      <c r="B26" s="92"/>
    </row>
    <row r="27" ht="12.75">
      <c r="B27" s="92"/>
    </row>
    <row r="28" ht="12.75">
      <c r="B28" s="93"/>
    </row>
    <row r="29" ht="12.75">
      <c r="B29" s="9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58" t="s">
        <v>34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161" t="s">
        <v>35</v>
      </c>
      <c r="R3" s="162"/>
      <c r="S3" s="158" t="s">
        <v>92</v>
      </c>
      <c r="T3" s="163"/>
    </row>
    <row r="4" spans="2:20" ht="19.5" customHeight="1" thickTop="1">
      <c r="B4" s="42" t="s">
        <v>36</v>
      </c>
      <c r="C4" s="43"/>
      <c r="D4" s="164" t="s">
        <v>1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91</v>
      </c>
      <c r="T4" s="170"/>
    </row>
    <row r="5" spans="2:20" ht="19.5" customHeight="1">
      <c r="B5" s="42" t="s">
        <v>38</v>
      </c>
      <c r="C5" s="44"/>
      <c r="D5" s="142" t="s">
        <v>30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113</v>
      </c>
      <c r="T5" s="148"/>
    </row>
    <row r="6" spans="2:20" ht="19.5" customHeight="1" thickBot="1">
      <c r="B6" s="45" t="s">
        <v>40</v>
      </c>
      <c r="C6" s="46"/>
      <c r="D6" s="149" t="s">
        <v>41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 t="s">
        <v>0</v>
      </c>
      <c r="T6" s="50" t="s">
        <v>42</v>
      </c>
    </row>
    <row r="7" spans="2:20" ht="24.75" customHeight="1">
      <c r="B7" s="51"/>
      <c r="C7" s="52" t="str">
        <f>D4</f>
        <v>SK Jupiter A</v>
      </c>
      <c r="D7" s="52" t="str">
        <f>D5</f>
        <v>Keramika Chlumčany A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63" t="s">
        <v>48</v>
      </c>
      <c r="C9" s="64" t="s">
        <v>102</v>
      </c>
      <c r="D9" s="64" t="s">
        <v>70</v>
      </c>
      <c r="E9" s="66">
        <v>21</v>
      </c>
      <c r="F9" s="67" t="s">
        <v>50</v>
      </c>
      <c r="G9" s="68">
        <v>15</v>
      </c>
      <c r="H9" s="66">
        <v>21</v>
      </c>
      <c r="I9" s="67" t="s">
        <v>50</v>
      </c>
      <c r="J9" s="68">
        <v>13</v>
      </c>
      <c r="K9" s="66"/>
      <c r="L9" s="67" t="s">
        <v>50</v>
      </c>
      <c r="M9" s="68"/>
      <c r="N9" s="69">
        <f aca="true" t="shared" si="0" ref="N9:N14">E9+H9+K9</f>
        <v>42</v>
      </c>
      <c r="O9" s="70">
        <f aca="true" t="shared" si="1" ref="O9:O14">G9+J9+M9</f>
        <v>28</v>
      </c>
      <c r="P9" s="71">
        <f aca="true" t="shared" si="2" ref="P9:P14">IF(E9&gt;G9,1,0)+IF(H9&gt;J9,1,0)+IF(K9&gt;M9,1,0)</f>
        <v>2</v>
      </c>
      <c r="Q9" s="72">
        <f aca="true" t="shared" si="3" ref="Q9:Q14">IF(E9&lt;G9,1,0)+IF(H9&lt;J9,1,0)+IF(K9&lt;M9,1,0)</f>
        <v>0</v>
      </c>
      <c r="R9" s="73">
        <f aca="true" t="shared" si="4" ref="R9:S16">IF(P9=2,1,0)</f>
        <v>1</v>
      </c>
      <c r="S9" s="74">
        <f t="shared" si="4"/>
        <v>0</v>
      </c>
      <c r="T9" s="75"/>
    </row>
    <row r="10" spans="2:20" ht="30" customHeight="1">
      <c r="B10" s="63" t="s">
        <v>51</v>
      </c>
      <c r="C10" s="64" t="s">
        <v>103</v>
      </c>
      <c r="D10" s="64" t="s">
        <v>104</v>
      </c>
      <c r="E10" s="66">
        <v>19</v>
      </c>
      <c r="F10" s="72" t="s">
        <v>50</v>
      </c>
      <c r="G10" s="68">
        <v>21</v>
      </c>
      <c r="H10" s="66">
        <v>21</v>
      </c>
      <c r="I10" s="72" t="s">
        <v>50</v>
      </c>
      <c r="J10" s="68">
        <v>18</v>
      </c>
      <c r="K10" s="66">
        <v>21</v>
      </c>
      <c r="L10" s="72" t="s">
        <v>50</v>
      </c>
      <c r="M10" s="68">
        <v>18</v>
      </c>
      <c r="N10" s="69">
        <f t="shared" si="0"/>
        <v>61</v>
      </c>
      <c r="O10" s="70">
        <f t="shared" si="1"/>
        <v>57</v>
      </c>
      <c r="P10" s="71">
        <f t="shared" si="2"/>
        <v>2</v>
      </c>
      <c r="Q10" s="72">
        <f t="shared" si="3"/>
        <v>1</v>
      </c>
      <c r="R10" s="76">
        <f t="shared" si="4"/>
        <v>1</v>
      </c>
      <c r="S10" s="74">
        <f t="shared" si="4"/>
        <v>0</v>
      </c>
      <c r="T10" s="75"/>
    </row>
    <row r="11" spans="2:20" ht="30" customHeight="1">
      <c r="B11" s="63" t="s">
        <v>53</v>
      </c>
      <c r="C11" s="64" t="s">
        <v>94</v>
      </c>
      <c r="D11" s="64" t="s">
        <v>71</v>
      </c>
      <c r="E11" s="66">
        <v>21</v>
      </c>
      <c r="F11" s="72" t="s">
        <v>50</v>
      </c>
      <c r="G11" s="68">
        <v>12</v>
      </c>
      <c r="H11" s="66">
        <v>14</v>
      </c>
      <c r="I11" s="72" t="s">
        <v>50</v>
      </c>
      <c r="J11" s="68">
        <v>21</v>
      </c>
      <c r="K11" s="66">
        <v>14</v>
      </c>
      <c r="L11" s="72" t="s">
        <v>50</v>
      </c>
      <c r="M11" s="68">
        <v>21</v>
      </c>
      <c r="N11" s="69">
        <f t="shared" si="0"/>
        <v>49</v>
      </c>
      <c r="O11" s="70">
        <f t="shared" si="1"/>
        <v>54</v>
      </c>
      <c r="P11" s="71">
        <f t="shared" si="2"/>
        <v>1</v>
      </c>
      <c r="Q11" s="72">
        <f t="shared" si="3"/>
        <v>2</v>
      </c>
      <c r="R11" s="76">
        <f t="shared" si="4"/>
        <v>0</v>
      </c>
      <c r="S11" s="74">
        <f t="shared" si="4"/>
        <v>1</v>
      </c>
      <c r="T11" s="75"/>
    </row>
    <row r="12" spans="2:20" ht="30" customHeight="1">
      <c r="B12" s="63" t="s">
        <v>55</v>
      </c>
      <c r="C12" s="64" t="s">
        <v>105</v>
      </c>
      <c r="D12" s="64" t="s">
        <v>124</v>
      </c>
      <c r="E12" s="66">
        <v>8</v>
      </c>
      <c r="F12" s="72" t="s">
        <v>50</v>
      </c>
      <c r="G12" s="68">
        <v>21</v>
      </c>
      <c r="H12" s="66">
        <v>17</v>
      </c>
      <c r="I12" s="72" t="s">
        <v>50</v>
      </c>
      <c r="J12" s="68">
        <v>21</v>
      </c>
      <c r="K12" s="66"/>
      <c r="L12" s="72" t="s">
        <v>50</v>
      </c>
      <c r="M12" s="68"/>
      <c r="N12" s="69">
        <f t="shared" si="0"/>
        <v>25</v>
      </c>
      <c r="O12" s="70">
        <f t="shared" si="1"/>
        <v>42</v>
      </c>
      <c r="P12" s="71">
        <f t="shared" si="2"/>
        <v>0</v>
      </c>
      <c r="Q12" s="72">
        <f t="shared" si="3"/>
        <v>2</v>
      </c>
      <c r="R12" s="76">
        <f t="shared" si="4"/>
        <v>0</v>
      </c>
      <c r="S12" s="74">
        <f t="shared" si="4"/>
        <v>1</v>
      </c>
      <c r="T12" s="75"/>
    </row>
    <row r="13" spans="2:20" ht="30" customHeight="1">
      <c r="B13" s="63" t="s">
        <v>56</v>
      </c>
      <c r="C13" s="64" t="s">
        <v>95</v>
      </c>
      <c r="D13" s="64" t="s">
        <v>106</v>
      </c>
      <c r="E13" s="66">
        <v>15</v>
      </c>
      <c r="F13" s="72" t="s">
        <v>50</v>
      </c>
      <c r="G13" s="68">
        <v>21</v>
      </c>
      <c r="H13" s="66">
        <v>21</v>
      </c>
      <c r="I13" s="72" t="s">
        <v>50</v>
      </c>
      <c r="J13" s="68">
        <v>13</v>
      </c>
      <c r="K13" s="66">
        <v>21</v>
      </c>
      <c r="L13" s="72" t="s">
        <v>50</v>
      </c>
      <c r="M13" s="68">
        <v>12</v>
      </c>
      <c r="N13" s="69">
        <f t="shared" si="0"/>
        <v>57</v>
      </c>
      <c r="O13" s="70">
        <f t="shared" si="1"/>
        <v>46</v>
      </c>
      <c r="P13" s="71">
        <f t="shared" si="2"/>
        <v>2</v>
      </c>
      <c r="Q13" s="72">
        <f t="shared" si="3"/>
        <v>1</v>
      </c>
      <c r="R13" s="76">
        <f t="shared" si="4"/>
        <v>1</v>
      </c>
      <c r="S13" s="74">
        <f t="shared" si="4"/>
        <v>0</v>
      </c>
      <c r="T13" s="75"/>
    </row>
    <row r="14" spans="2:20" ht="30" customHeight="1">
      <c r="B14" s="63" t="s">
        <v>58</v>
      </c>
      <c r="C14" s="64" t="s">
        <v>63</v>
      </c>
      <c r="D14" s="64" t="s">
        <v>73</v>
      </c>
      <c r="E14" s="66">
        <v>21</v>
      </c>
      <c r="F14" s="72" t="s">
        <v>50</v>
      </c>
      <c r="G14" s="68">
        <v>12</v>
      </c>
      <c r="H14" s="66">
        <v>21</v>
      </c>
      <c r="I14" s="72" t="s">
        <v>50</v>
      </c>
      <c r="J14" s="68">
        <v>10</v>
      </c>
      <c r="K14" s="66"/>
      <c r="L14" s="72" t="s">
        <v>50</v>
      </c>
      <c r="M14" s="68"/>
      <c r="N14" s="69">
        <f t="shared" si="0"/>
        <v>42</v>
      </c>
      <c r="O14" s="70">
        <f t="shared" si="1"/>
        <v>22</v>
      </c>
      <c r="P14" s="71">
        <f t="shared" si="2"/>
        <v>2</v>
      </c>
      <c r="Q14" s="72">
        <f t="shared" si="3"/>
        <v>0</v>
      </c>
      <c r="R14" s="76">
        <f t="shared" si="4"/>
        <v>1</v>
      </c>
      <c r="S14" s="74">
        <f t="shared" si="4"/>
        <v>0</v>
      </c>
      <c r="T14" s="75"/>
    </row>
    <row r="15" spans="2:20" ht="30" customHeight="1">
      <c r="B15" s="63" t="s">
        <v>59</v>
      </c>
      <c r="C15" s="64" t="s">
        <v>61</v>
      </c>
      <c r="D15" s="64" t="s">
        <v>75</v>
      </c>
      <c r="E15" s="66">
        <v>16</v>
      </c>
      <c r="F15" s="72" t="s">
        <v>50</v>
      </c>
      <c r="G15" s="68">
        <v>21</v>
      </c>
      <c r="H15" s="66">
        <v>14</v>
      </c>
      <c r="I15" s="72" t="s">
        <v>50</v>
      </c>
      <c r="J15" s="68">
        <v>21</v>
      </c>
      <c r="K15" s="66"/>
      <c r="L15" s="72" t="s">
        <v>50</v>
      </c>
      <c r="M15" s="68"/>
      <c r="N15" s="69">
        <f>E15+H15+K15</f>
        <v>30</v>
      </c>
      <c r="O15" s="70">
        <f>G15+J15+M15</f>
        <v>42</v>
      </c>
      <c r="P15" s="71">
        <f>IF(E15&gt;G15,1,0)+IF(H15&gt;J15,1,0)+IF(K15&gt;M15,1,0)</f>
        <v>0</v>
      </c>
      <c r="Q15" s="72">
        <f>IF(E15&lt;G15,1,0)+IF(H15&lt;J15,1,0)+IF(K15&lt;M15,1,0)</f>
        <v>2</v>
      </c>
      <c r="R15" s="76">
        <f t="shared" si="4"/>
        <v>0</v>
      </c>
      <c r="S15" s="74">
        <f t="shared" si="4"/>
        <v>1</v>
      </c>
      <c r="T15" s="75"/>
    </row>
    <row r="16" spans="2:20" ht="30" customHeight="1" thickBot="1">
      <c r="B16" s="63" t="s">
        <v>62</v>
      </c>
      <c r="C16" s="64" t="s">
        <v>96</v>
      </c>
      <c r="D16" s="64" t="s">
        <v>74</v>
      </c>
      <c r="E16" s="66">
        <v>14</v>
      </c>
      <c r="F16" s="72" t="s">
        <v>50</v>
      </c>
      <c r="G16" s="68">
        <v>21</v>
      </c>
      <c r="H16" s="66">
        <v>20</v>
      </c>
      <c r="I16" s="72" t="s">
        <v>50</v>
      </c>
      <c r="J16" s="68">
        <v>22</v>
      </c>
      <c r="K16" s="66"/>
      <c r="L16" s="72" t="s">
        <v>50</v>
      </c>
      <c r="M16" s="68"/>
      <c r="N16" s="69">
        <f>E16+H16+K16</f>
        <v>34</v>
      </c>
      <c r="O16" s="70">
        <f>G16+J16+M16</f>
        <v>43</v>
      </c>
      <c r="P16" s="71">
        <f>IF(E16&gt;G16,1,0)+IF(H16&gt;J16,1,0)+IF(K16&gt;M16,1,0)</f>
        <v>0</v>
      </c>
      <c r="Q16" s="72">
        <f>IF(E16&lt;G16,1,0)+IF(H16&lt;J16,1,0)+IF(K16&lt;M16,1,0)</f>
        <v>2</v>
      </c>
      <c r="R16" s="76">
        <f t="shared" si="4"/>
        <v>0</v>
      </c>
      <c r="S16" s="74">
        <f t="shared" si="4"/>
        <v>1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remíza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340</v>
      </c>
      <c r="O17" s="79">
        <f t="shared" si="5"/>
        <v>334</v>
      </c>
      <c r="P17" s="78">
        <f t="shared" si="5"/>
        <v>9</v>
      </c>
      <c r="Q17" s="80">
        <f t="shared" si="5"/>
        <v>10</v>
      </c>
      <c r="R17" s="78">
        <f t="shared" si="5"/>
        <v>4</v>
      </c>
      <c r="S17" s="79">
        <f t="shared" si="5"/>
        <v>4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0" ht="12.75">
      <c r="B24" s="91" t="s">
        <v>68</v>
      </c>
      <c r="C24" s="83"/>
      <c r="D24" s="83"/>
      <c r="E24" s="91" t="s">
        <v>69</v>
      </c>
      <c r="F24" s="91"/>
      <c r="G24" s="91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ht="12.75">
      <c r="B25" s="92"/>
    </row>
    <row r="26" ht="12.75">
      <c r="B26" s="92"/>
    </row>
    <row r="27" ht="12.75">
      <c r="B27" s="92"/>
    </row>
    <row r="28" ht="12.75">
      <c r="B28" s="93"/>
    </row>
    <row r="29" ht="12.75">
      <c r="B29" s="9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125" defaultRowHeight="12.75"/>
  <cols>
    <col min="1" max="1" width="2.00390625" style="30" customWidth="1"/>
    <col min="2" max="2" width="20.625" style="30" customWidth="1"/>
    <col min="3" max="3" width="1.625" style="97" customWidth="1"/>
    <col min="4" max="4" width="20.625" style="30" customWidth="1"/>
    <col min="5" max="5" width="6.375" style="109" customWidth="1"/>
    <col min="6" max="6" width="2.125" style="30" customWidth="1"/>
    <col min="7" max="7" width="20.625" style="30" customWidth="1"/>
    <col min="8" max="8" width="1.625" style="30" customWidth="1"/>
    <col min="9" max="9" width="20.625" style="30" customWidth="1"/>
    <col min="10" max="10" width="5.875" style="30" customWidth="1"/>
    <col min="11" max="11" width="1.875" style="30" customWidth="1"/>
    <col min="12" max="16384" width="9.125" style="30" customWidth="1"/>
  </cols>
  <sheetData>
    <row r="2" spans="2:9" ht="22.5">
      <c r="B2" s="137" t="s">
        <v>82</v>
      </c>
      <c r="C2" s="137"/>
      <c r="D2" s="137"/>
      <c r="E2" s="137"/>
      <c r="F2" s="137"/>
      <c r="G2" s="137"/>
      <c r="H2" s="137"/>
      <c r="I2" s="137"/>
    </row>
    <row r="3" spans="2:9" ht="12" customHeight="1">
      <c r="B3" s="96"/>
      <c r="C3" s="96"/>
      <c r="D3" s="96"/>
      <c r="E3" s="96"/>
      <c r="F3" s="96"/>
      <c r="G3" s="97"/>
      <c r="H3" s="97"/>
      <c r="I3" s="97"/>
    </row>
    <row r="4" spans="1:9" ht="16.5" customHeight="1">
      <c r="A4" s="97"/>
      <c r="B4" s="138" t="s">
        <v>83</v>
      </c>
      <c r="C4" s="138"/>
      <c r="D4" s="138"/>
      <c r="E4" s="138"/>
      <c r="F4" s="138"/>
      <c r="G4" s="138"/>
      <c r="H4" s="138"/>
      <c r="I4" s="138"/>
    </row>
    <row r="5" spans="2:9" ht="12" customHeight="1">
      <c r="B5" s="98"/>
      <c r="C5" s="98"/>
      <c r="D5" s="98"/>
      <c r="E5" s="98"/>
      <c r="F5" s="98"/>
      <c r="G5" s="97"/>
      <c r="H5" s="97"/>
      <c r="I5" s="97"/>
    </row>
    <row r="6" spans="2:9" ht="12" customHeight="1">
      <c r="B6" s="139" t="s">
        <v>18</v>
      </c>
      <c r="C6" s="139"/>
      <c r="D6" s="139"/>
      <c r="E6" s="100"/>
      <c r="F6" s="97"/>
      <c r="G6" s="139" t="s">
        <v>19</v>
      </c>
      <c r="H6" s="139"/>
      <c r="I6" s="139"/>
    </row>
    <row r="7" spans="2:10" ht="12" customHeight="1">
      <c r="B7" s="101" t="s">
        <v>1</v>
      </c>
      <c r="C7" s="102" t="s">
        <v>20</v>
      </c>
      <c r="D7" s="103" t="s">
        <v>24</v>
      </c>
      <c r="E7" s="33" t="s">
        <v>90</v>
      </c>
      <c r="F7" s="97"/>
      <c r="G7" s="101" t="s">
        <v>24</v>
      </c>
      <c r="H7" s="102" t="s">
        <v>20</v>
      </c>
      <c r="I7" s="103" t="s">
        <v>21</v>
      </c>
      <c r="J7" s="33" t="s">
        <v>90</v>
      </c>
    </row>
    <row r="8" spans="2:10" ht="11.25">
      <c r="B8" s="101" t="s">
        <v>22</v>
      </c>
      <c r="C8" s="102" t="s">
        <v>20</v>
      </c>
      <c r="D8" s="103" t="s">
        <v>21</v>
      </c>
      <c r="E8" s="33" t="s">
        <v>114</v>
      </c>
      <c r="F8" s="97"/>
      <c r="G8" s="101" t="s">
        <v>1</v>
      </c>
      <c r="H8" s="102" t="s">
        <v>20</v>
      </c>
      <c r="I8" s="103" t="s">
        <v>31</v>
      </c>
      <c r="J8" s="33" t="s">
        <v>90</v>
      </c>
    </row>
    <row r="9" spans="2:10" ht="11.25">
      <c r="B9" s="101" t="s">
        <v>31</v>
      </c>
      <c r="C9" s="102" t="s">
        <v>20</v>
      </c>
      <c r="D9" s="103" t="s">
        <v>84</v>
      </c>
      <c r="E9" s="33" t="s">
        <v>20</v>
      </c>
      <c r="F9" s="97"/>
      <c r="G9" s="101" t="s">
        <v>22</v>
      </c>
      <c r="H9" s="102" t="s">
        <v>20</v>
      </c>
      <c r="I9" s="103" t="s">
        <v>84</v>
      </c>
      <c r="J9" s="33" t="s">
        <v>20</v>
      </c>
    </row>
    <row r="10" spans="2:9" ht="11.25">
      <c r="B10" s="101"/>
      <c r="C10" s="102"/>
      <c r="D10" s="103"/>
      <c r="E10" s="32"/>
      <c r="F10" s="97"/>
      <c r="G10" s="105"/>
      <c r="H10" s="105"/>
      <c r="I10" s="105"/>
    </row>
    <row r="11" spans="2:9" ht="16.5" customHeight="1">
      <c r="B11" s="138" t="s">
        <v>85</v>
      </c>
      <c r="C11" s="138"/>
      <c r="D11" s="138"/>
      <c r="E11" s="138"/>
      <c r="F11" s="138"/>
      <c r="G11" s="138"/>
      <c r="H11" s="138"/>
      <c r="I11" s="138"/>
    </row>
    <row r="12" spans="2:9" ht="12" customHeight="1">
      <c r="B12" s="98"/>
      <c r="C12" s="98"/>
      <c r="D12" s="98"/>
      <c r="E12" s="98"/>
      <c r="F12" s="98"/>
      <c r="G12" s="97"/>
      <c r="H12" s="97"/>
      <c r="I12" s="97"/>
    </row>
    <row r="13" spans="2:9" ht="12" customHeight="1">
      <c r="B13" s="139" t="s">
        <v>18</v>
      </c>
      <c r="C13" s="139"/>
      <c r="D13" s="139"/>
      <c r="E13" s="100"/>
      <c r="F13" s="97"/>
      <c r="G13" s="139" t="s">
        <v>19</v>
      </c>
      <c r="H13" s="139"/>
      <c r="I13" s="139"/>
    </row>
    <row r="14" spans="2:10" ht="11.25">
      <c r="B14" s="101" t="s">
        <v>24</v>
      </c>
      <c r="C14" s="102" t="s">
        <v>20</v>
      </c>
      <c r="D14" s="103" t="s">
        <v>31</v>
      </c>
      <c r="E14" s="33" t="s">
        <v>157</v>
      </c>
      <c r="F14" s="106"/>
      <c r="G14" s="101" t="s">
        <v>31</v>
      </c>
      <c r="H14" s="102" t="s">
        <v>20</v>
      </c>
      <c r="I14" s="103" t="s">
        <v>21</v>
      </c>
      <c r="J14" s="33" t="s">
        <v>147</v>
      </c>
    </row>
    <row r="15" spans="2:10" ht="11.25">
      <c r="B15" s="101" t="s">
        <v>1</v>
      </c>
      <c r="C15" s="102" t="s">
        <v>20</v>
      </c>
      <c r="D15" s="103" t="s">
        <v>22</v>
      </c>
      <c r="E15" s="33" t="s">
        <v>168</v>
      </c>
      <c r="F15" s="106"/>
      <c r="G15" s="101" t="s">
        <v>24</v>
      </c>
      <c r="H15" s="102" t="s">
        <v>20</v>
      </c>
      <c r="I15" s="103" t="s">
        <v>22</v>
      </c>
      <c r="J15" s="33" t="s">
        <v>114</v>
      </c>
    </row>
    <row r="16" spans="2:10" ht="11.25">
      <c r="B16" s="101" t="s">
        <v>21</v>
      </c>
      <c r="C16" s="102" t="s">
        <v>20</v>
      </c>
      <c r="D16" s="103" t="s">
        <v>84</v>
      </c>
      <c r="E16" s="33" t="s">
        <v>20</v>
      </c>
      <c r="F16" s="106"/>
      <c r="G16" s="101" t="s">
        <v>1</v>
      </c>
      <c r="H16" s="102" t="s">
        <v>20</v>
      </c>
      <c r="I16" s="103" t="s">
        <v>84</v>
      </c>
      <c r="J16" s="33" t="s">
        <v>20</v>
      </c>
    </row>
    <row r="17" spans="2:11" ht="12.75" customHeight="1">
      <c r="B17" s="105"/>
      <c r="C17" s="105"/>
      <c r="D17" s="105"/>
      <c r="E17" s="105"/>
      <c r="F17" s="105"/>
      <c r="G17" s="105"/>
      <c r="H17" s="105"/>
      <c r="I17" s="105"/>
      <c r="J17" s="97"/>
      <c r="K17" s="107"/>
    </row>
    <row r="18" spans="2:9" ht="16.5" customHeight="1">
      <c r="B18" s="138" t="s">
        <v>86</v>
      </c>
      <c r="C18" s="138"/>
      <c r="D18" s="138"/>
      <c r="E18" s="138"/>
      <c r="F18" s="138"/>
      <c r="G18" s="138"/>
      <c r="H18" s="138"/>
      <c r="I18" s="138"/>
    </row>
    <row r="19" spans="2:9" ht="12" customHeight="1">
      <c r="B19" s="98"/>
      <c r="C19" s="98"/>
      <c r="D19" s="98"/>
      <c r="E19" s="98"/>
      <c r="F19" s="98"/>
      <c r="G19" s="97"/>
      <c r="H19" s="97"/>
      <c r="I19" s="97"/>
    </row>
    <row r="20" spans="2:9" ht="12" customHeight="1">
      <c r="B20" s="139" t="s">
        <v>18</v>
      </c>
      <c r="C20" s="139"/>
      <c r="D20" s="139"/>
      <c r="E20" s="100"/>
      <c r="F20" s="97"/>
      <c r="G20" s="139" t="s">
        <v>19</v>
      </c>
      <c r="H20" s="139"/>
      <c r="I20" s="139"/>
    </row>
    <row r="21" spans="2:10" ht="11.25">
      <c r="B21" s="101" t="s">
        <v>21</v>
      </c>
      <c r="C21" s="102" t="s">
        <v>20</v>
      </c>
      <c r="D21" s="103" t="s">
        <v>1</v>
      </c>
      <c r="E21" s="33" t="s">
        <v>157</v>
      </c>
      <c r="F21" s="97"/>
      <c r="G21" s="101" t="s">
        <v>24</v>
      </c>
      <c r="H21" s="102" t="s">
        <v>20</v>
      </c>
      <c r="I21" s="103" t="s">
        <v>1</v>
      </c>
      <c r="J21" s="33" t="s">
        <v>157</v>
      </c>
    </row>
    <row r="22" spans="2:11" ht="11.25">
      <c r="B22" s="101" t="s">
        <v>31</v>
      </c>
      <c r="C22" s="102" t="s">
        <v>20</v>
      </c>
      <c r="D22" s="103" t="s">
        <v>22</v>
      </c>
      <c r="E22" s="33" t="s">
        <v>147</v>
      </c>
      <c r="F22" s="97"/>
      <c r="G22" s="101" t="s">
        <v>21</v>
      </c>
      <c r="H22" s="102" t="s">
        <v>20</v>
      </c>
      <c r="I22" s="103" t="s">
        <v>22</v>
      </c>
      <c r="J22" s="33" t="s">
        <v>229</v>
      </c>
      <c r="K22" s="102"/>
    </row>
    <row r="23" spans="2:11" ht="11.25">
      <c r="B23" s="101" t="s">
        <v>24</v>
      </c>
      <c r="C23" s="102" t="s">
        <v>20</v>
      </c>
      <c r="D23" s="103" t="s">
        <v>84</v>
      </c>
      <c r="E23" s="33" t="s">
        <v>20</v>
      </c>
      <c r="F23" s="97"/>
      <c r="G23" s="101" t="s">
        <v>31</v>
      </c>
      <c r="H23" s="102" t="s">
        <v>20</v>
      </c>
      <c r="I23" s="103" t="s">
        <v>84</v>
      </c>
      <c r="J23" s="33" t="s">
        <v>20</v>
      </c>
      <c r="K23" s="102"/>
    </row>
    <row r="24" spans="2:9" ht="11.25">
      <c r="B24" s="103"/>
      <c r="C24" s="103"/>
      <c r="D24" s="103"/>
      <c r="E24" s="108"/>
      <c r="F24" s="97"/>
      <c r="G24" s="101"/>
      <c r="H24" s="102"/>
      <c r="I24" s="103"/>
    </row>
    <row r="25" spans="1:9" s="97" customFormat="1" ht="15">
      <c r="A25" s="30"/>
      <c r="B25" s="138" t="s">
        <v>87</v>
      </c>
      <c r="C25" s="138"/>
      <c r="D25" s="138"/>
      <c r="E25" s="138"/>
      <c r="F25" s="138"/>
      <c r="G25" s="138"/>
      <c r="H25" s="138"/>
      <c r="I25" s="138"/>
    </row>
    <row r="26" spans="1:6" s="97" customFormat="1" ht="12" customHeight="1">
      <c r="A26" s="30"/>
      <c r="B26" s="98"/>
      <c r="C26" s="98"/>
      <c r="D26" s="98"/>
      <c r="E26" s="98"/>
      <c r="F26" s="98"/>
    </row>
    <row r="27" spans="1:9" s="97" customFormat="1" ht="11.25">
      <c r="A27" s="30"/>
      <c r="B27" s="139" t="s">
        <v>18</v>
      </c>
      <c r="C27" s="139"/>
      <c r="D27" s="139"/>
      <c r="E27" s="100"/>
      <c r="G27" s="139" t="s">
        <v>19</v>
      </c>
      <c r="H27" s="139"/>
      <c r="I27" s="139"/>
    </row>
    <row r="28" spans="1:10" s="97" customFormat="1" ht="11.25">
      <c r="A28" s="30"/>
      <c r="B28" s="101" t="s">
        <v>21</v>
      </c>
      <c r="C28" s="102" t="s">
        <v>20</v>
      </c>
      <c r="D28" s="103" t="s">
        <v>24</v>
      </c>
      <c r="E28" s="33" t="s">
        <v>90</v>
      </c>
      <c r="F28" s="106"/>
      <c r="G28" s="101" t="s">
        <v>31</v>
      </c>
      <c r="H28" s="102" t="s">
        <v>20</v>
      </c>
      <c r="I28" s="103" t="s">
        <v>24</v>
      </c>
      <c r="J28" s="33" t="s">
        <v>147</v>
      </c>
    </row>
    <row r="29" spans="1:10" s="97" customFormat="1" ht="11.25">
      <c r="A29" s="30"/>
      <c r="B29" s="101" t="s">
        <v>31</v>
      </c>
      <c r="C29" s="102" t="s">
        <v>20</v>
      </c>
      <c r="D29" s="103" t="s">
        <v>1</v>
      </c>
      <c r="E29" s="33" t="s">
        <v>168</v>
      </c>
      <c r="F29" s="106"/>
      <c r="G29" s="101" t="s">
        <v>22</v>
      </c>
      <c r="H29" s="102" t="s">
        <v>20</v>
      </c>
      <c r="I29" s="103" t="s">
        <v>1</v>
      </c>
      <c r="J29" s="33" t="s">
        <v>230</v>
      </c>
    </row>
    <row r="30" spans="1:10" s="97" customFormat="1" ht="11.25">
      <c r="A30" s="30"/>
      <c r="B30" s="101" t="s">
        <v>22</v>
      </c>
      <c r="C30" s="102" t="s">
        <v>20</v>
      </c>
      <c r="D30" s="103" t="s">
        <v>84</v>
      </c>
      <c r="E30" s="33" t="s">
        <v>20</v>
      </c>
      <c r="F30" s="106"/>
      <c r="G30" s="101" t="s">
        <v>21</v>
      </c>
      <c r="H30" s="102" t="s">
        <v>20</v>
      </c>
      <c r="I30" s="103" t="s">
        <v>84</v>
      </c>
      <c r="J30" s="33" t="s">
        <v>20</v>
      </c>
    </row>
    <row r="31" spans="2:9" s="97" customFormat="1" ht="12.75" customHeight="1">
      <c r="B31" s="101"/>
      <c r="C31" s="102"/>
      <c r="D31" s="105"/>
      <c r="E31" s="105"/>
      <c r="F31" s="105"/>
      <c r="G31" s="105"/>
      <c r="H31" s="102"/>
      <c r="I31" s="103"/>
    </row>
    <row r="32" spans="2:9" ht="16.5" customHeight="1">
      <c r="B32" s="138" t="s">
        <v>88</v>
      </c>
      <c r="C32" s="138"/>
      <c r="D32" s="138"/>
      <c r="E32" s="138"/>
      <c r="F32" s="138"/>
      <c r="G32" s="138"/>
      <c r="H32" s="138"/>
      <c r="I32" s="138"/>
    </row>
    <row r="33" spans="2:9" ht="12" customHeight="1">
      <c r="B33" s="98"/>
      <c r="C33" s="98"/>
      <c r="D33" s="98"/>
      <c r="E33" s="98"/>
      <c r="F33" s="98"/>
      <c r="G33" s="97"/>
      <c r="H33" s="97"/>
      <c r="I33" s="97"/>
    </row>
    <row r="34" spans="2:9" ht="12" customHeight="1">
      <c r="B34" s="139" t="s">
        <v>18</v>
      </c>
      <c r="C34" s="139"/>
      <c r="D34" s="139"/>
      <c r="E34" s="100"/>
      <c r="F34" s="97"/>
      <c r="G34" s="139" t="s">
        <v>19</v>
      </c>
      <c r="H34" s="139"/>
      <c r="I34" s="139"/>
    </row>
    <row r="35" spans="2:10" ht="11.25">
      <c r="B35" s="101" t="s">
        <v>21</v>
      </c>
      <c r="C35" s="102" t="s">
        <v>20</v>
      </c>
      <c r="D35" s="103" t="s">
        <v>31</v>
      </c>
      <c r="E35" s="33" t="s">
        <v>295</v>
      </c>
      <c r="F35" s="97"/>
      <c r="G35" s="101" t="s">
        <v>1</v>
      </c>
      <c r="H35" s="102" t="s">
        <v>20</v>
      </c>
      <c r="I35" s="103" t="s">
        <v>21</v>
      </c>
      <c r="J35" s="33" t="s">
        <v>114</v>
      </c>
    </row>
    <row r="36" spans="2:10" ht="11.25">
      <c r="B36" s="101" t="s">
        <v>22</v>
      </c>
      <c r="C36" s="102" t="s">
        <v>20</v>
      </c>
      <c r="D36" s="103" t="s">
        <v>24</v>
      </c>
      <c r="E36" s="33" t="s">
        <v>168</v>
      </c>
      <c r="F36" s="97"/>
      <c r="G36" s="101" t="s">
        <v>22</v>
      </c>
      <c r="H36" s="102" t="s">
        <v>20</v>
      </c>
      <c r="I36" s="103" t="s">
        <v>31</v>
      </c>
      <c r="J36" s="33" t="s">
        <v>157</v>
      </c>
    </row>
    <row r="37" spans="2:10" ht="11.25">
      <c r="B37" s="101" t="s">
        <v>1</v>
      </c>
      <c r="C37" s="102" t="s">
        <v>20</v>
      </c>
      <c r="D37" s="103" t="s">
        <v>84</v>
      </c>
      <c r="E37" s="33" t="s">
        <v>20</v>
      </c>
      <c r="F37" s="97"/>
      <c r="G37" s="101" t="s">
        <v>24</v>
      </c>
      <c r="H37" s="102" t="s">
        <v>20</v>
      </c>
      <c r="I37" s="103" t="s">
        <v>84</v>
      </c>
      <c r="J37" s="33" t="s">
        <v>20</v>
      </c>
    </row>
    <row r="38" spans="2:9" s="97" customFormat="1" ht="11.25">
      <c r="B38" s="101"/>
      <c r="C38" s="102"/>
      <c r="D38" s="103"/>
      <c r="E38" s="103"/>
      <c r="G38" s="101"/>
      <c r="H38" s="102"/>
      <c r="I38" s="103"/>
    </row>
    <row r="39" spans="2:9" s="97" customFormat="1" ht="15">
      <c r="B39" s="138" t="s">
        <v>89</v>
      </c>
      <c r="C39" s="138"/>
      <c r="D39" s="138"/>
      <c r="E39" s="138"/>
      <c r="F39" s="138"/>
      <c r="G39" s="138"/>
      <c r="H39" s="138"/>
      <c r="I39" s="138"/>
    </row>
    <row r="40" spans="2:6" s="97" customFormat="1" ht="12" customHeight="1">
      <c r="B40" s="98"/>
      <c r="C40" s="98"/>
      <c r="D40" s="98"/>
      <c r="E40" s="98"/>
      <c r="F40" s="98"/>
    </row>
    <row r="41" spans="2:11" s="97" customFormat="1" ht="12" customHeight="1">
      <c r="B41" s="139" t="s">
        <v>288</v>
      </c>
      <c r="C41" s="139"/>
      <c r="D41" s="139"/>
      <c r="E41" s="139"/>
      <c r="F41" s="139"/>
      <c r="G41" s="139" t="s">
        <v>25</v>
      </c>
      <c r="H41" s="139"/>
      <c r="I41" s="139"/>
      <c r="J41" s="99"/>
      <c r="K41" s="99"/>
    </row>
    <row r="42" spans="2:11" ht="12" customHeight="1">
      <c r="B42" s="101" t="s">
        <v>31</v>
      </c>
      <c r="C42" s="102" t="s">
        <v>20</v>
      </c>
      <c r="D42" s="103" t="s">
        <v>24</v>
      </c>
      <c r="F42" s="97"/>
      <c r="G42" s="101" t="s">
        <v>26</v>
      </c>
      <c r="H42" s="102" t="s">
        <v>20</v>
      </c>
      <c r="I42" s="103" t="s">
        <v>27</v>
      </c>
      <c r="J42" s="103"/>
      <c r="K42" s="97"/>
    </row>
    <row r="43" spans="2:11" ht="11.25" customHeight="1">
      <c r="B43" s="101" t="s">
        <v>1</v>
      </c>
      <c r="C43" s="102" t="s">
        <v>20</v>
      </c>
      <c r="D43" s="103" t="s">
        <v>22</v>
      </c>
      <c r="E43" s="104"/>
      <c r="F43" s="97"/>
      <c r="G43" s="110" t="s">
        <v>28</v>
      </c>
      <c r="H43" s="102" t="s">
        <v>20</v>
      </c>
      <c r="I43" s="111" t="s">
        <v>29</v>
      </c>
      <c r="J43" s="111"/>
      <c r="K43" s="97"/>
    </row>
    <row r="44" spans="2:9" ht="11.25">
      <c r="B44" s="101"/>
      <c r="C44" s="102"/>
      <c r="D44" s="103"/>
      <c r="E44" s="104"/>
      <c r="F44" s="97"/>
      <c r="G44" s="97"/>
      <c r="H44" s="97"/>
      <c r="I44" s="97"/>
    </row>
    <row r="45" spans="2:9" ht="11.25">
      <c r="B45" s="97"/>
      <c r="D45" s="97"/>
      <c r="F45" s="97"/>
      <c r="G45" s="97"/>
      <c r="H45" s="97"/>
      <c r="I45" s="97"/>
    </row>
    <row r="46" spans="2:9" ht="11.25">
      <c r="B46" s="97"/>
      <c r="D46" s="97"/>
      <c r="F46" s="97"/>
      <c r="G46" s="97"/>
      <c r="H46" s="97"/>
      <c r="I46" s="97"/>
    </row>
    <row r="47" spans="2:9" ht="11.25">
      <c r="B47" s="97"/>
      <c r="D47" s="97"/>
      <c r="F47" s="97"/>
      <c r="G47" s="97"/>
      <c r="H47" s="97"/>
      <c r="I47" s="97"/>
    </row>
  </sheetData>
  <sheetProtection/>
  <mergeCells count="20">
    <mergeCell ref="B32:I32"/>
    <mergeCell ref="B34:D34"/>
    <mergeCell ref="G34:I34"/>
    <mergeCell ref="B39:I39"/>
    <mergeCell ref="B41:D41"/>
    <mergeCell ref="E41:F41"/>
    <mergeCell ref="G41:I41"/>
    <mergeCell ref="B18:I18"/>
    <mergeCell ref="B20:D20"/>
    <mergeCell ref="G20:I20"/>
    <mergeCell ref="B25:I25"/>
    <mergeCell ref="B27:D27"/>
    <mergeCell ref="G27:I27"/>
    <mergeCell ref="B2:I2"/>
    <mergeCell ref="B4:I4"/>
    <mergeCell ref="B6:D6"/>
    <mergeCell ref="G6:I6"/>
    <mergeCell ref="B11:I11"/>
    <mergeCell ref="B13:D13"/>
    <mergeCell ref="G13:I13"/>
  </mergeCells>
  <printOptions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58" t="s">
        <v>34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161" t="s">
        <v>35</v>
      </c>
      <c r="R3" s="162"/>
      <c r="S3" s="158" t="s">
        <v>92</v>
      </c>
      <c r="T3" s="163"/>
    </row>
    <row r="4" spans="2:20" ht="19.5" customHeight="1" thickTop="1">
      <c r="B4" s="42" t="s">
        <v>36</v>
      </c>
      <c r="C4" s="43"/>
      <c r="D4" s="164" t="s">
        <v>24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91</v>
      </c>
      <c r="T4" s="170"/>
    </row>
    <row r="5" spans="2:20" ht="19.5" customHeight="1">
      <c r="B5" s="42" t="s">
        <v>38</v>
      </c>
      <c r="C5" s="44"/>
      <c r="D5" s="142" t="s">
        <v>21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113</v>
      </c>
      <c r="T5" s="148"/>
    </row>
    <row r="6" spans="2:20" ht="19.5" customHeight="1" thickBot="1">
      <c r="B6" s="45" t="s">
        <v>40</v>
      </c>
      <c r="C6" s="46"/>
      <c r="D6" s="149" t="s">
        <v>41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 t="s">
        <v>0</v>
      </c>
      <c r="T6" s="50" t="s">
        <v>42</v>
      </c>
    </row>
    <row r="7" spans="2:20" ht="24.75" customHeight="1">
      <c r="B7" s="51"/>
      <c r="C7" s="52" t="str">
        <f>D4</f>
        <v>SK Jupiter B</v>
      </c>
      <c r="D7" s="52" t="str">
        <f>D5</f>
        <v>ZÚ Klatovy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63" t="s">
        <v>48</v>
      </c>
      <c r="C9" s="64" t="s">
        <v>49</v>
      </c>
      <c r="D9" s="64" t="s">
        <v>76</v>
      </c>
      <c r="E9" s="66">
        <v>21</v>
      </c>
      <c r="F9" s="67" t="s">
        <v>50</v>
      </c>
      <c r="G9" s="68">
        <v>15</v>
      </c>
      <c r="H9" s="66">
        <v>21</v>
      </c>
      <c r="I9" s="67" t="s">
        <v>50</v>
      </c>
      <c r="J9" s="68">
        <v>8</v>
      </c>
      <c r="K9" s="66"/>
      <c r="L9" s="67" t="s">
        <v>50</v>
      </c>
      <c r="M9" s="68"/>
      <c r="N9" s="69">
        <f aca="true" t="shared" si="0" ref="N9:N14">E9+H9+K9</f>
        <v>42</v>
      </c>
      <c r="O9" s="70">
        <f aca="true" t="shared" si="1" ref="O9:O14">G9+J9+M9</f>
        <v>23</v>
      </c>
      <c r="P9" s="71">
        <f aca="true" t="shared" si="2" ref="P9:P14">IF(E9&gt;G9,1,0)+IF(H9&gt;J9,1,0)+IF(K9&gt;M9,1,0)</f>
        <v>2</v>
      </c>
      <c r="Q9" s="72">
        <f aca="true" t="shared" si="3" ref="Q9:Q14">IF(E9&lt;G9,1,0)+IF(H9&lt;J9,1,0)+IF(K9&lt;M9,1,0)</f>
        <v>0</v>
      </c>
      <c r="R9" s="73">
        <f aca="true" t="shared" si="4" ref="R9:S16">IF(P9=2,1,0)</f>
        <v>1</v>
      </c>
      <c r="S9" s="74">
        <f t="shared" si="4"/>
        <v>0</v>
      </c>
      <c r="T9" s="75"/>
    </row>
    <row r="10" spans="2:20" ht="30" customHeight="1">
      <c r="B10" s="63" t="s">
        <v>51</v>
      </c>
      <c r="C10" s="64" t="s">
        <v>72</v>
      </c>
      <c r="D10" s="64" t="s">
        <v>108</v>
      </c>
      <c r="E10" s="66">
        <v>15</v>
      </c>
      <c r="F10" s="72" t="s">
        <v>50</v>
      </c>
      <c r="G10" s="68">
        <v>21</v>
      </c>
      <c r="H10" s="66">
        <v>19</v>
      </c>
      <c r="I10" s="72" t="s">
        <v>50</v>
      </c>
      <c r="J10" s="68">
        <v>21</v>
      </c>
      <c r="K10" s="66"/>
      <c r="L10" s="72" t="s">
        <v>50</v>
      </c>
      <c r="M10" s="68"/>
      <c r="N10" s="69">
        <f t="shared" si="0"/>
        <v>34</v>
      </c>
      <c r="O10" s="70">
        <f t="shared" si="1"/>
        <v>42</v>
      </c>
      <c r="P10" s="71">
        <f t="shared" si="2"/>
        <v>0</v>
      </c>
      <c r="Q10" s="72">
        <f t="shared" si="3"/>
        <v>2</v>
      </c>
      <c r="R10" s="76">
        <f t="shared" si="4"/>
        <v>0</v>
      </c>
      <c r="S10" s="74">
        <f t="shared" si="4"/>
        <v>1</v>
      </c>
      <c r="T10" s="75"/>
    </row>
    <row r="11" spans="2:20" ht="30" customHeight="1">
      <c r="B11" s="63" t="s">
        <v>53</v>
      </c>
      <c r="C11" s="64" t="s">
        <v>54</v>
      </c>
      <c r="D11" s="64" t="s">
        <v>77</v>
      </c>
      <c r="E11" s="66">
        <v>21</v>
      </c>
      <c r="F11" s="72" t="s">
        <v>50</v>
      </c>
      <c r="G11" s="68">
        <v>11</v>
      </c>
      <c r="H11" s="66">
        <v>21</v>
      </c>
      <c r="I11" s="72" t="s">
        <v>50</v>
      </c>
      <c r="J11" s="68">
        <v>16</v>
      </c>
      <c r="K11" s="66"/>
      <c r="L11" s="72" t="s">
        <v>50</v>
      </c>
      <c r="M11" s="68"/>
      <c r="N11" s="69">
        <f t="shared" si="0"/>
        <v>42</v>
      </c>
      <c r="O11" s="70">
        <f t="shared" si="1"/>
        <v>27</v>
      </c>
      <c r="P11" s="71">
        <f t="shared" si="2"/>
        <v>2</v>
      </c>
      <c r="Q11" s="72">
        <f t="shared" si="3"/>
        <v>0</v>
      </c>
      <c r="R11" s="76">
        <f t="shared" si="4"/>
        <v>1</v>
      </c>
      <c r="S11" s="74">
        <f t="shared" si="4"/>
        <v>0</v>
      </c>
      <c r="T11" s="75"/>
    </row>
    <row r="12" spans="2:20" ht="30" customHeight="1">
      <c r="B12" s="63" t="s">
        <v>55</v>
      </c>
      <c r="C12" s="64" t="s">
        <v>107</v>
      </c>
      <c r="D12" s="64" t="s">
        <v>109</v>
      </c>
      <c r="E12" s="66">
        <v>21</v>
      </c>
      <c r="F12" s="72" t="s">
        <v>50</v>
      </c>
      <c r="G12" s="68">
        <v>12</v>
      </c>
      <c r="H12" s="66">
        <v>21</v>
      </c>
      <c r="I12" s="72" t="s">
        <v>50</v>
      </c>
      <c r="J12" s="68">
        <v>18</v>
      </c>
      <c r="K12" s="66"/>
      <c r="L12" s="72" t="s">
        <v>50</v>
      </c>
      <c r="M12" s="68"/>
      <c r="N12" s="69">
        <f t="shared" si="0"/>
        <v>42</v>
      </c>
      <c r="O12" s="70">
        <f t="shared" si="1"/>
        <v>30</v>
      </c>
      <c r="P12" s="71">
        <f t="shared" si="2"/>
        <v>2</v>
      </c>
      <c r="Q12" s="72">
        <f t="shared" si="3"/>
        <v>0</v>
      </c>
      <c r="R12" s="76">
        <f t="shared" si="4"/>
        <v>1</v>
      </c>
      <c r="S12" s="74">
        <f t="shared" si="4"/>
        <v>0</v>
      </c>
      <c r="T12" s="75"/>
    </row>
    <row r="13" spans="2:20" ht="30" customHeight="1">
      <c r="B13" s="63" t="s">
        <v>56</v>
      </c>
      <c r="C13" s="64" t="s">
        <v>57</v>
      </c>
      <c r="D13" s="64" t="s">
        <v>110</v>
      </c>
      <c r="E13" s="66">
        <v>16</v>
      </c>
      <c r="F13" s="72" t="s">
        <v>50</v>
      </c>
      <c r="G13" s="68">
        <v>21</v>
      </c>
      <c r="H13" s="66">
        <v>19</v>
      </c>
      <c r="I13" s="72" t="s">
        <v>50</v>
      </c>
      <c r="J13" s="68">
        <v>21</v>
      </c>
      <c r="K13" s="66"/>
      <c r="L13" s="72" t="s">
        <v>50</v>
      </c>
      <c r="M13" s="68"/>
      <c r="N13" s="69">
        <f t="shared" si="0"/>
        <v>35</v>
      </c>
      <c r="O13" s="70">
        <f t="shared" si="1"/>
        <v>42</v>
      </c>
      <c r="P13" s="71">
        <f t="shared" si="2"/>
        <v>0</v>
      </c>
      <c r="Q13" s="72">
        <f t="shared" si="3"/>
        <v>2</v>
      </c>
      <c r="R13" s="76">
        <f t="shared" si="4"/>
        <v>0</v>
      </c>
      <c r="S13" s="74">
        <f t="shared" si="4"/>
        <v>1</v>
      </c>
      <c r="T13" s="75"/>
    </row>
    <row r="14" spans="2:20" ht="30" customHeight="1">
      <c r="B14" s="63" t="s">
        <v>58</v>
      </c>
      <c r="C14" s="64" t="s">
        <v>98</v>
      </c>
      <c r="D14" s="64" t="s">
        <v>79</v>
      </c>
      <c r="E14" s="66">
        <v>14</v>
      </c>
      <c r="F14" s="72" t="s">
        <v>50</v>
      </c>
      <c r="G14" s="68">
        <v>21</v>
      </c>
      <c r="H14" s="66">
        <v>21</v>
      </c>
      <c r="I14" s="72" t="s">
        <v>50</v>
      </c>
      <c r="J14" s="68">
        <v>18</v>
      </c>
      <c r="K14" s="66">
        <v>13</v>
      </c>
      <c r="L14" s="72" t="s">
        <v>50</v>
      </c>
      <c r="M14" s="68">
        <v>21</v>
      </c>
      <c r="N14" s="69">
        <f t="shared" si="0"/>
        <v>48</v>
      </c>
      <c r="O14" s="70">
        <f t="shared" si="1"/>
        <v>60</v>
      </c>
      <c r="P14" s="71">
        <f t="shared" si="2"/>
        <v>1</v>
      </c>
      <c r="Q14" s="72">
        <f t="shared" si="3"/>
        <v>2</v>
      </c>
      <c r="R14" s="76">
        <f t="shared" si="4"/>
        <v>0</v>
      </c>
      <c r="S14" s="74">
        <f t="shared" si="4"/>
        <v>1</v>
      </c>
      <c r="T14" s="75"/>
    </row>
    <row r="15" spans="2:20" ht="30" customHeight="1">
      <c r="B15" s="63" t="s">
        <v>59</v>
      </c>
      <c r="C15" s="64" t="s">
        <v>60</v>
      </c>
      <c r="D15" s="64" t="s">
        <v>78</v>
      </c>
      <c r="E15" s="66">
        <v>15</v>
      </c>
      <c r="F15" s="72" t="s">
        <v>50</v>
      </c>
      <c r="G15" s="68">
        <v>21</v>
      </c>
      <c r="H15" s="66">
        <v>12</v>
      </c>
      <c r="I15" s="72" t="s">
        <v>50</v>
      </c>
      <c r="J15" s="68">
        <v>21</v>
      </c>
      <c r="K15" s="66"/>
      <c r="L15" s="72" t="s">
        <v>50</v>
      </c>
      <c r="M15" s="68"/>
      <c r="N15" s="69">
        <f>E15+H15+K15</f>
        <v>27</v>
      </c>
      <c r="O15" s="70">
        <f>G15+J15+M15</f>
        <v>42</v>
      </c>
      <c r="P15" s="71">
        <f>IF(E15&gt;G15,1,0)+IF(H15&gt;J15,1,0)+IF(K15&gt;M15,1,0)</f>
        <v>0</v>
      </c>
      <c r="Q15" s="72">
        <f>IF(E15&lt;G15,1,0)+IF(H15&lt;J15,1,0)+IF(K15&lt;M15,1,0)</f>
        <v>2</v>
      </c>
      <c r="R15" s="76">
        <f t="shared" si="4"/>
        <v>0</v>
      </c>
      <c r="S15" s="74">
        <f t="shared" si="4"/>
        <v>1</v>
      </c>
      <c r="T15" s="75"/>
    </row>
    <row r="16" spans="2:20" ht="30" customHeight="1" thickBot="1">
      <c r="B16" s="63" t="s">
        <v>62</v>
      </c>
      <c r="C16" s="64" t="s">
        <v>97</v>
      </c>
      <c r="D16" s="64" t="s">
        <v>111</v>
      </c>
      <c r="E16" s="66">
        <v>21</v>
      </c>
      <c r="F16" s="72" t="s">
        <v>50</v>
      </c>
      <c r="G16" s="68">
        <v>15</v>
      </c>
      <c r="H16" s="66">
        <v>21</v>
      </c>
      <c r="I16" s="72" t="s">
        <v>50</v>
      </c>
      <c r="J16" s="68">
        <v>13</v>
      </c>
      <c r="K16" s="66"/>
      <c r="L16" s="72" t="s">
        <v>50</v>
      </c>
      <c r="M16" s="68"/>
      <c r="N16" s="69">
        <f>E16+H16+K16</f>
        <v>42</v>
      </c>
      <c r="O16" s="70">
        <f>G16+J16+M16</f>
        <v>28</v>
      </c>
      <c r="P16" s="71">
        <f>IF(E16&gt;G16,1,0)+IF(H16&gt;J16,1,0)+IF(K16&gt;M16,1,0)</f>
        <v>2</v>
      </c>
      <c r="Q16" s="72">
        <f>IF(E16&lt;G16,1,0)+IF(H16&lt;J16,1,0)+IF(K16&lt;M16,1,0)</f>
        <v>0</v>
      </c>
      <c r="R16" s="76">
        <f t="shared" si="4"/>
        <v>1</v>
      </c>
      <c r="S16" s="74">
        <f t="shared" si="4"/>
        <v>0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remíza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312</v>
      </c>
      <c r="O17" s="79">
        <f t="shared" si="5"/>
        <v>294</v>
      </c>
      <c r="P17" s="78">
        <f t="shared" si="5"/>
        <v>9</v>
      </c>
      <c r="Q17" s="80">
        <f t="shared" si="5"/>
        <v>8</v>
      </c>
      <c r="R17" s="78">
        <f t="shared" si="5"/>
        <v>4</v>
      </c>
      <c r="S17" s="79">
        <f t="shared" si="5"/>
        <v>4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 t="s">
        <v>100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0" ht="12.75">
      <c r="B24" s="91" t="s">
        <v>68</v>
      </c>
      <c r="C24" s="83"/>
      <c r="D24" s="83"/>
      <c r="E24" s="91" t="s">
        <v>69</v>
      </c>
      <c r="F24" s="91"/>
      <c r="G24" s="91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ht="12.75">
      <c r="B25" s="92"/>
    </row>
    <row r="26" ht="12.75">
      <c r="B26" s="92"/>
    </row>
    <row r="27" ht="12.75">
      <c r="B27" s="92"/>
    </row>
    <row r="28" ht="12.75">
      <c r="B28" s="93"/>
    </row>
    <row r="29" ht="12.75">
      <c r="B29" s="9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71" t="s">
        <v>34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174" t="s">
        <v>35</v>
      </c>
      <c r="R3" s="175"/>
      <c r="S3" s="171" t="s">
        <v>92</v>
      </c>
      <c r="T3" s="176"/>
    </row>
    <row r="4" spans="2:20" ht="19.5" customHeight="1" thickTop="1">
      <c r="B4" s="42" t="s">
        <v>36</v>
      </c>
      <c r="C4" s="43"/>
      <c r="D4" s="164" t="s">
        <v>22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91</v>
      </c>
      <c r="T4" s="170"/>
    </row>
    <row r="5" spans="2:20" ht="19.5" customHeight="1">
      <c r="B5" s="42" t="s">
        <v>38</v>
      </c>
      <c r="C5" s="44"/>
      <c r="D5" s="142" t="s">
        <v>21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113</v>
      </c>
      <c r="T5" s="148"/>
    </row>
    <row r="6" spans="2:20" ht="19.5" customHeight="1" thickBot="1">
      <c r="B6" s="45" t="s">
        <v>40</v>
      </c>
      <c r="C6" s="112"/>
      <c r="D6" s="149" t="s">
        <v>95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 t="s">
        <v>0</v>
      </c>
      <c r="T6" s="50" t="s">
        <v>42</v>
      </c>
    </row>
    <row r="7" spans="2:20" ht="24.75" customHeight="1">
      <c r="B7" s="51"/>
      <c r="C7" s="52" t="str">
        <f>D4</f>
        <v>TJ Spartak Chrást</v>
      </c>
      <c r="D7" s="52" t="str">
        <f>D5</f>
        <v>ZÚ Klatovy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113" t="s">
        <v>48</v>
      </c>
      <c r="C9" s="64" t="s">
        <v>115</v>
      </c>
      <c r="D9" s="65" t="s">
        <v>116</v>
      </c>
      <c r="E9" s="66">
        <v>19</v>
      </c>
      <c r="F9" s="67" t="s">
        <v>50</v>
      </c>
      <c r="G9" s="68">
        <v>21</v>
      </c>
      <c r="H9" s="66">
        <v>21</v>
      </c>
      <c r="I9" s="67" t="s">
        <v>50</v>
      </c>
      <c r="J9" s="68">
        <v>11</v>
      </c>
      <c r="K9" s="66">
        <v>21</v>
      </c>
      <c r="L9" s="67" t="s">
        <v>50</v>
      </c>
      <c r="M9" s="68">
        <v>15</v>
      </c>
      <c r="N9" s="69">
        <f aca="true" t="shared" si="0" ref="N9:N14">E9+H9+K9</f>
        <v>61</v>
      </c>
      <c r="O9" s="70">
        <f aca="true" t="shared" si="1" ref="O9:O14">G9+J9+M9</f>
        <v>47</v>
      </c>
      <c r="P9" s="71">
        <f aca="true" t="shared" si="2" ref="P9:P14">IF(E9&gt;G9,1,0)+IF(H9&gt;J9,1,0)+IF(K9&gt;M9,1,0)</f>
        <v>2</v>
      </c>
      <c r="Q9" s="72">
        <f aca="true" t="shared" si="3" ref="Q9:Q14">IF(E9&lt;G9,1,0)+IF(H9&lt;J9,1,0)+IF(K9&lt;M9,1,0)</f>
        <v>1</v>
      </c>
      <c r="R9" s="73">
        <f aca="true" t="shared" si="4" ref="R9:S16">IF(P9=2,1,0)</f>
        <v>1</v>
      </c>
      <c r="S9" s="74">
        <f t="shared" si="4"/>
        <v>0</v>
      </c>
      <c r="T9" s="75"/>
    </row>
    <row r="10" spans="2:20" ht="30" customHeight="1">
      <c r="B10" s="113" t="s">
        <v>51</v>
      </c>
      <c r="C10" s="64" t="s">
        <v>117</v>
      </c>
      <c r="D10" s="64" t="s">
        <v>108</v>
      </c>
      <c r="E10" s="66">
        <v>21</v>
      </c>
      <c r="F10" s="72" t="s">
        <v>50</v>
      </c>
      <c r="G10" s="68">
        <v>16</v>
      </c>
      <c r="H10" s="66">
        <v>21</v>
      </c>
      <c r="I10" s="72" t="s">
        <v>50</v>
      </c>
      <c r="J10" s="68">
        <v>11</v>
      </c>
      <c r="K10" s="66"/>
      <c r="L10" s="72" t="s">
        <v>50</v>
      </c>
      <c r="M10" s="68"/>
      <c r="N10" s="69">
        <f t="shared" si="0"/>
        <v>42</v>
      </c>
      <c r="O10" s="70">
        <f t="shared" si="1"/>
        <v>27</v>
      </c>
      <c r="P10" s="71">
        <f t="shared" si="2"/>
        <v>2</v>
      </c>
      <c r="Q10" s="72">
        <f t="shared" si="3"/>
        <v>0</v>
      </c>
      <c r="R10" s="76">
        <f t="shared" si="4"/>
        <v>1</v>
      </c>
      <c r="S10" s="74">
        <f t="shared" si="4"/>
        <v>0</v>
      </c>
      <c r="T10" s="75"/>
    </row>
    <row r="11" spans="2:20" ht="30" customHeight="1">
      <c r="B11" s="113" t="s">
        <v>53</v>
      </c>
      <c r="C11" s="64" t="s">
        <v>112</v>
      </c>
      <c r="D11" s="64" t="s">
        <v>77</v>
      </c>
      <c r="E11" s="66">
        <v>13</v>
      </c>
      <c r="F11" s="72" t="s">
        <v>50</v>
      </c>
      <c r="G11" s="68">
        <v>21</v>
      </c>
      <c r="H11" s="66">
        <v>17</v>
      </c>
      <c r="I11" s="72" t="s">
        <v>50</v>
      </c>
      <c r="J11" s="68">
        <v>21</v>
      </c>
      <c r="K11" s="66"/>
      <c r="L11" s="72" t="s">
        <v>50</v>
      </c>
      <c r="M11" s="68"/>
      <c r="N11" s="69">
        <f t="shared" si="0"/>
        <v>30</v>
      </c>
      <c r="O11" s="70">
        <f t="shared" si="1"/>
        <v>42</v>
      </c>
      <c r="P11" s="71">
        <f t="shared" si="2"/>
        <v>0</v>
      </c>
      <c r="Q11" s="72">
        <f t="shared" si="3"/>
        <v>2</v>
      </c>
      <c r="R11" s="76">
        <f t="shared" si="4"/>
        <v>0</v>
      </c>
      <c r="S11" s="74">
        <f t="shared" si="4"/>
        <v>1</v>
      </c>
      <c r="T11" s="75"/>
    </row>
    <row r="12" spans="2:20" ht="30" customHeight="1">
      <c r="B12" s="113" t="s">
        <v>55</v>
      </c>
      <c r="C12" s="64" t="s">
        <v>118</v>
      </c>
      <c r="D12" s="64" t="s">
        <v>119</v>
      </c>
      <c r="E12" s="66">
        <v>21</v>
      </c>
      <c r="F12" s="72" t="s">
        <v>50</v>
      </c>
      <c r="G12" s="68">
        <v>15</v>
      </c>
      <c r="H12" s="66">
        <v>21</v>
      </c>
      <c r="I12" s="72" t="s">
        <v>50</v>
      </c>
      <c r="J12" s="68">
        <v>14</v>
      </c>
      <c r="K12" s="66"/>
      <c r="L12" s="72" t="s">
        <v>50</v>
      </c>
      <c r="M12" s="68"/>
      <c r="N12" s="69">
        <f t="shared" si="0"/>
        <v>42</v>
      </c>
      <c r="O12" s="70">
        <f t="shared" si="1"/>
        <v>29</v>
      </c>
      <c r="P12" s="71">
        <f t="shared" si="2"/>
        <v>2</v>
      </c>
      <c r="Q12" s="72">
        <f t="shared" si="3"/>
        <v>0</v>
      </c>
      <c r="R12" s="76">
        <f t="shared" si="4"/>
        <v>1</v>
      </c>
      <c r="S12" s="74">
        <f t="shared" si="4"/>
        <v>0</v>
      </c>
      <c r="T12" s="75"/>
    </row>
    <row r="13" spans="2:20" ht="30" customHeight="1">
      <c r="B13" s="113" t="s">
        <v>56</v>
      </c>
      <c r="C13" s="64" t="s">
        <v>120</v>
      </c>
      <c r="D13" s="64" t="s">
        <v>110</v>
      </c>
      <c r="E13" s="66">
        <v>20</v>
      </c>
      <c r="F13" s="72" t="s">
        <v>50</v>
      </c>
      <c r="G13" s="68">
        <v>22</v>
      </c>
      <c r="H13" s="66">
        <v>19</v>
      </c>
      <c r="I13" s="72" t="s">
        <v>50</v>
      </c>
      <c r="J13" s="68">
        <v>21</v>
      </c>
      <c r="K13" s="66"/>
      <c r="L13" s="72" t="s">
        <v>50</v>
      </c>
      <c r="M13" s="68"/>
      <c r="N13" s="69">
        <f t="shared" si="0"/>
        <v>39</v>
      </c>
      <c r="O13" s="70">
        <f t="shared" si="1"/>
        <v>43</v>
      </c>
      <c r="P13" s="71">
        <f t="shared" si="2"/>
        <v>0</v>
      </c>
      <c r="Q13" s="72">
        <f t="shared" si="3"/>
        <v>2</v>
      </c>
      <c r="R13" s="76">
        <f t="shared" si="4"/>
        <v>0</v>
      </c>
      <c r="S13" s="74">
        <f t="shared" si="4"/>
        <v>1</v>
      </c>
      <c r="T13" s="75"/>
    </row>
    <row r="14" spans="2:20" ht="30" customHeight="1">
      <c r="B14" s="113" t="s">
        <v>58</v>
      </c>
      <c r="C14" s="64" t="s">
        <v>121</v>
      </c>
      <c r="D14" s="64" t="s">
        <v>79</v>
      </c>
      <c r="E14" s="66">
        <v>21</v>
      </c>
      <c r="F14" s="72" t="s">
        <v>50</v>
      </c>
      <c r="G14" s="68">
        <v>13</v>
      </c>
      <c r="H14" s="66">
        <v>21</v>
      </c>
      <c r="I14" s="72" t="s">
        <v>50</v>
      </c>
      <c r="J14" s="68">
        <v>23</v>
      </c>
      <c r="K14" s="66">
        <v>19</v>
      </c>
      <c r="L14" s="72" t="s">
        <v>50</v>
      </c>
      <c r="M14" s="68">
        <v>21</v>
      </c>
      <c r="N14" s="69">
        <f t="shared" si="0"/>
        <v>61</v>
      </c>
      <c r="O14" s="70">
        <f t="shared" si="1"/>
        <v>57</v>
      </c>
      <c r="P14" s="71">
        <f t="shared" si="2"/>
        <v>1</v>
      </c>
      <c r="Q14" s="72">
        <f t="shared" si="3"/>
        <v>2</v>
      </c>
      <c r="R14" s="76">
        <f t="shared" si="4"/>
        <v>0</v>
      </c>
      <c r="S14" s="74">
        <f t="shared" si="4"/>
        <v>1</v>
      </c>
      <c r="T14" s="75"/>
    </row>
    <row r="15" spans="2:20" ht="30" customHeight="1">
      <c r="B15" s="113" t="s">
        <v>59</v>
      </c>
      <c r="C15" s="64" t="s">
        <v>122</v>
      </c>
      <c r="D15" s="64" t="s">
        <v>78</v>
      </c>
      <c r="E15" s="66">
        <v>21</v>
      </c>
      <c r="F15" s="72" t="s">
        <v>50</v>
      </c>
      <c r="G15" s="68">
        <v>13</v>
      </c>
      <c r="H15" s="66">
        <v>19</v>
      </c>
      <c r="I15" s="72" t="s">
        <v>50</v>
      </c>
      <c r="J15" s="68">
        <v>21</v>
      </c>
      <c r="K15" s="66">
        <v>21</v>
      </c>
      <c r="L15" s="72" t="s">
        <v>50</v>
      </c>
      <c r="M15" s="68">
        <v>19</v>
      </c>
      <c r="N15" s="69">
        <f>E15+H15+K15</f>
        <v>61</v>
      </c>
      <c r="O15" s="70">
        <f>G15+J15+M15</f>
        <v>53</v>
      </c>
      <c r="P15" s="71">
        <f>IF(E15&gt;G15,1,0)+IF(H15&gt;J15,1,0)+IF(K15&gt;M15,1,0)</f>
        <v>2</v>
      </c>
      <c r="Q15" s="72">
        <f>IF(E15&lt;G15,1,0)+IF(H15&lt;J15,1,0)+IF(K15&lt;M15,1,0)</f>
        <v>1</v>
      </c>
      <c r="R15" s="76">
        <f t="shared" si="4"/>
        <v>1</v>
      </c>
      <c r="S15" s="74">
        <f t="shared" si="4"/>
        <v>0</v>
      </c>
      <c r="T15" s="75"/>
    </row>
    <row r="16" spans="2:20" ht="30" customHeight="1" thickBot="1">
      <c r="B16" s="113" t="s">
        <v>62</v>
      </c>
      <c r="C16" s="64" t="s">
        <v>123</v>
      </c>
      <c r="D16" s="64" t="s">
        <v>111</v>
      </c>
      <c r="E16" s="66">
        <v>21</v>
      </c>
      <c r="F16" s="72" t="s">
        <v>50</v>
      </c>
      <c r="G16" s="68">
        <v>8</v>
      </c>
      <c r="H16" s="66">
        <v>21</v>
      </c>
      <c r="I16" s="72" t="s">
        <v>50</v>
      </c>
      <c r="J16" s="68">
        <v>19</v>
      </c>
      <c r="K16" s="66"/>
      <c r="L16" s="72" t="s">
        <v>50</v>
      </c>
      <c r="M16" s="68"/>
      <c r="N16" s="69">
        <f>E16+H16+K16</f>
        <v>42</v>
      </c>
      <c r="O16" s="70">
        <f>G16+J16+M16</f>
        <v>27</v>
      </c>
      <c r="P16" s="71">
        <f>IF(E16&gt;G16,1,0)+IF(H16&gt;J16,1,0)+IF(K16&gt;M16,1,0)</f>
        <v>2</v>
      </c>
      <c r="Q16" s="72">
        <f>IF(E16&lt;G16,1,0)+IF(H16&lt;J16,1,0)+IF(K16&lt;M16,1,0)</f>
        <v>0</v>
      </c>
      <c r="R16" s="76">
        <f t="shared" si="4"/>
        <v>1</v>
      </c>
      <c r="S16" s="74">
        <f t="shared" si="4"/>
        <v>0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TJ Spartak Chrást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378</v>
      </c>
      <c r="O17" s="79">
        <f t="shared" si="5"/>
        <v>325</v>
      </c>
      <c r="P17" s="78">
        <f t="shared" si="5"/>
        <v>11</v>
      </c>
      <c r="Q17" s="80">
        <f t="shared" si="5"/>
        <v>8</v>
      </c>
      <c r="R17" s="78">
        <f t="shared" si="5"/>
        <v>5</v>
      </c>
      <c r="S17" s="79">
        <f t="shared" si="5"/>
        <v>3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114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1" ht="12.75">
      <c r="B24" s="91" t="s">
        <v>68</v>
      </c>
      <c r="C24" s="83"/>
      <c r="D24" s="115"/>
      <c r="E24" s="91" t="s">
        <v>69</v>
      </c>
      <c r="F24" s="91"/>
      <c r="G24" s="91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2:21" ht="12.75">
      <c r="B25" s="92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spans="2:21" ht="12.75">
      <c r="B26" s="92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2:21" ht="12.75">
      <c r="B27" s="92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2:21" ht="12.75">
      <c r="B28" s="93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2:21" ht="12.75">
      <c r="B29" s="92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58" t="s">
        <v>34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161" t="s">
        <v>35</v>
      </c>
      <c r="R3" s="162"/>
      <c r="S3" s="158" t="s">
        <v>92</v>
      </c>
      <c r="T3" s="163"/>
    </row>
    <row r="4" spans="2:20" ht="19.5" customHeight="1" thickTop="1">
      <c r="B4" s="42" t="s">
        <v>36</v>
      </c>
      <c r="C4" s="43"/>
      <c r="D4" s="164" t="s">
        <v>1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91</v>
      </c>
      <c r="T4" s="170"/>
    </row>
    <row r="5" spans="2:20" ht="19.5" customHeight="1">
      <c r="B5" s="42" t="s">
        <v>38</v>
      </c>
      <c r="C5" s="44"/>
      <c r="D5" s="142" t="s">
        <v>24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113</v>
      </c>
      <c r="T5" s="148"/>
    </row>
    <row r="6" spans="2:20" ht="19.5" customHeight="1" thickBot="1">
      <c r="B6" s="45" t="s">
        <v>40</v>
      </c>
      <c r="C6" s="46"/>
      <c r="D6" s="149" t="s">
        <v>41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 t="s">
        <v>0</v>
      </c>
      <c r="T6" s="50" t="s">
        <v>42</v>
      </c>
    </row>
    <row r="7" spans="2:20" ht="24.75" customHeight="1">
      <c r="B7" s="51"/>
      <c r="C7" s="52" t="str">
        <f>D4</f>
        <v>SK Jupiter A</v>
      </c>
      <c r="D7" s="52" t="str">
        <f>D5</f>
        <v>SK Jupiter B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63" t="s">
        <v>48</v>
      </c>
      <c r="C9" s="64" t="s">
        <v>93</v>
      </c>
      <c r="D9" s="64" t="s">
        <v>49</v>
      </c>
      <c r="E9" s="66">
        <v>4</v>
      </c>
      <c r="F9" s="67" t="s">
        <v>50</v>
      </c>
      <c r="G9" s="68">
        <v>21</v>
      </c>
      <c r="H9" s="66">
        <v>18</v>
      </c>
      <c r="I9" s="67" t="s">
        <v>50</v>
      </c>
      <c r="J9" s="68">
        <v>21</v>
      </c>
      <c r="K9" s="66"/>
      <c r="L9" s="67" t="s">
        <v>50</v>
      </c>
      <c r="M9" s="68"/>
      <c r="N9" s="69">
        <f aca="true" t="shared" si="0" ref="N9:N14">E9+H9+K9</f>
        <v>22</v>
      </c>
      <c r="O9" s="70">
        <f aca="true" t="shared" si="1" ref="O9:O14">G9+J9+M9</f>
        <v>42</v>
      </c>
      <c r="P9" s="71">
        <f aca="true" t="shared" si="2" ref="P9:P14">IF(E9&gt;G9,1,0)+IF(H9&gt;J9,1,0)+IF(K9&gt;M9,1,0)</f>
        <v>0</v>
      </c>
      <c r="Q9" s="72">
        <f aca="true" t="shared" si="3" ref="Q9:Q14">IF(E9&lt;G9,1,0)+IF(H9&lt;J9,1,0)+IF(K9&lt;M9,1,0)</f>
        <v>2</v>
      </c>
      <c r="R9" s="73">
        <f aca="true" t="shared" si="4" ref="R9:S16">IF(P9=2,1,0)</f>
        <v>0</v>
      </c>
      <c r="S9" s="74">
        <f t="shared" si="4"/>
        <v>1</v>
      </c>
      <c r="T9" s="75"/>
    </row>
    <row r="10" spans="2:20" ht="30" customHeight="1">
      <c r="B10" s="63" t="s">
        <v>51</v>
      </c>
      <c r="C10" s="64" t="s">
        <v>52</v>
      </c>
      <c r="D10" s="64" t="s">
        <v>72</v>
      </c>
      <c r="E10" s="66">
        <v>16</v>
      </c>
      <c r="F10" s="72" t="s">
        <v>50</v>
      </c>
      <c r="G10" s="68">
        <v>21</v>
      </c>
      <c r="H10" s="66">
        <v>19</v>
      </c>
      <c r="I10" s="72" t="s">
        <v>50</v>
      </c>
      <c r="J10" s="68">
        <v>21</v>
      </c>
      <c r="K10" s="66"/>
      <c r="L10" s="72" t="s">
        <v>50</v>
      </c>
      <c r="M10" s="68"/>
      <c r="N10" s="69">
        <f t="shared" si="0"/>
        <v>35</v>
      </c>
      <c r="O10" s="70">
        <f t="shared" si="1"/>
        <v>42</v>
      </c>
      <c r="P10" s="71">
        <f t="shared" si="2"/>
        <v>0</v>
      </c>
      <c r="Q10" s="72">
        <f t="shared" si="3"/>
        <v>2</v>
      </c>
      <c r="R10" s="76">
        <f t="shared" si="4"/>
        <v>0</v>
      </c>
      <c r="S10" s="74">
        <f t="shared" si="4"/>
        <v>1</v>
      </c>
      <c r="T10" s="75"/>
    </row>
    <row r="11" spans="2:20" ht="30" customHeight="1">
      <c r="B11" s="63" t="s">
        <v>53</v>
      </c>
      <c r="C11" s="64" t="s">
        <v>94</v>
      </c>
      <c r="D11" s="64" t="s">
        <v>54</v>
      </c>
      <c r="E11" s="66">
        <v>15</v>
      </c>
      <c r="F11" s="72" t="s">
        <v>50</v>
      </c>
      <c r="G11" s="68">
        <v>21</v>
      </c>
      <c r="H11" s="66">
        <v>12</v>
      </c>
      <c r="I11" s="72" t="s">
        <v>50</v>
      </c>
      <c r="J11" s="68">
        <v>21</v>
      </c>
      <c r="K11" s="66"/>
      <c r="L11" s="72" t="s">
        <v>50</v>
      </c>
      <c r="M11" s="68"/>
      <c r="N11" s="69">
        <f t="shared" si="0"/>
        <v>27</v>
      </c>
      <c r="O11" s="70">
        <f t="shared" si="1"/>
        <v>42</v>
      </c>
      <c r="P11" s="71">
        <f t="shared" si="2"/>
        <v>0</v>
      </c>
      <c r="Q11" s="72">
        <f t="shared" si="3"/>
        <v>2</v>
      </c>
      <c r="R11" s="76">
        <f t="shared" si="4"/>
        <v>0</v>
      </c>
      <c r="S11" s="74">
        <f t="shared" si="4"/>
        <v>1</v>
      </c>
      <c r="T11" s="75"/>
    </row>
    <row r="12" spans="2:20" ht="30" customHeight="1">
      <c r="B12" s="63" t="s">
        <v>55</v>
      </c>
      <c r="C12" s="64" t="s">
        <v>99</v>
      </c>
      <c r="D12" s="64" t="s">
        <v>101</v>
      </c>
      <c r="E12" s="66">
        <v>21</v>
      </c>
      <c r="F12" s="72" t="s">
        <v>50</v>
      </c>
      <c r="G12" s="68">
        <v>10</v>
      </c>
      <c r="H12" s="66">
        <v>21</v>
      </c>
      <c r="I12" s="72" t="s">
        <v>50</v>
      </c>
      <c r="J12" s="68">
        <v>9</v>
      </c>
      <c r="K12" s="66"/>
      <c r="L12" s="72" t="s">
        <v>50</v>
      </c>
      <c r="M12" s="68"/>
      <c r="N12" s="69">
        <f t="shared" si="0"/>
        <v>42</v>
      </c>
      <c r="O12" s="70">
        <f t="shared" si="1"/>
        <v>19</v>
      </c>
      <c r="P12" s="71">
        <f t="shared" si="2"/>
        <v>2</v>
      </c>
      <c r="Q12" s="72">
        <f t="shared" si="3"/>
        <v>0</v>
      </c>
      <c r="R12" s="76">
        <f t="shared" si="4"/>
        <v>1</v>
      </c>
      <c r="S12" s="74">
        <f t="shared" si="4"/>
        <v>0</v>
      </c>
      <c r="T12" s="75"/>
    </row>
    <row r="13" spans="2:20" ht="30" customHeight="1">
      <c r="B13" s="63" t="s">
        <v>56</v>
      </c>
      <c r="C13" s="64" t="s">
        <v>95</v>
      </c>
      <c r="D13" s="64" t="s">
        <v>57</v>
      </c>
      <c r="E13" s="66">
        <v>21</v>
      </c>
      <c r="F13" s="72" t="s">
        <v>50</v>
      </c>
      <c r="G13" s="68">
        <v>12</v>
      </c>
      <c r="H13" s="66">
        <v>21</v>
      </c>
      <c r="I13" s="72" t="s">
        <v>50</v>
      </c>
      <c r="J13" s="68">
        <v>8</v>
      </c>
      <c r="K13" s="66"/>
      <c r="L13" s="72" t="s">
        <v>50</v>
      </c>
      <c r="M13" s="68"/>
      <c r="N13" s="69">
        <f t="shared" si="0"/>
        <v>42</v>
      </c>
      <c r="O13" s="70">
        <f t="shared" si="1"/>
        <v>20</v>
      </c>
      <c r="P13" s="71">
        <f t="shared" si="2"/>
        <v>2</v>
      </c>
      <c r="Q13" s="72">
        <f t="shared" si="3"/>
        <v>0</v>
      </c>
      <c r="R13" s="76">
        <f t="shared" si="4"/>
        <v>1</v>
      </c>
      <c r="S13" s="74">
        <f t="shared" si="4"/>
        <v>0</v>
      </c>
      <c r="T13" s="75"/>
    </row>
    <row r="14" spans="2:20" ht="30" customHeight="1">
      <c r="B14" s="63" t="s">
        <v>58</v>
      </c>
      <c r="C14" s="64" t="s">
        <v>63</v>
      </c>
      <c r="D14" s="64" t="s">
        <v>98</v>
      </c>
      <c r="E14" s="66">
        <v>21</v>
      </c>
      <c r="F14" s="72" t="s">
        <v>50</v>
      </c>
      <c r="G14" s="68">
        <v>14</v>
      </c>
      <c r="H14" s="66">
        <v>21</v>
      </c>
      <c r="I14" s="72" t="s">
        <v>50</v>
      </c>
      <c r="J14" s="68">
        <v>18</v>
      </c>
      <c r="K14" s="66"/>
      <c r="L14" s="72" t="s">
        <v>50</v>
      </c>
      <c r="M14" s="68"/>
      <c r="N14" s="69">
        <f t="shared" si="0"/>
        <v>42</v>
      </c>
      <c r="O14" s="70">
        <f t="shared" si="1"/>
        <v>32</v>
      </c>
      <c r="P14" s="71">
        <f t="shared" si="2"/>
        <v>2</v>
      </c>
      <c r="Q14" s="72">
        <f t="shared" si="3"/>
        <v>0</v>
      </c>
      <c r="R14" s="76">
        <f t="shared" si="4"/>
        <v>1</v>
      </c>
      <c r="S14" s="74">
        <f t="shared" si="4"/>
        <v>0</v>
      </c>
      <c r="T14" s="75"/>
    </row>
    <row r="15" spans="2:20" ht="30" customHeight="1">
      <c r="B15" s="63" t="s">
        <v>59</v>
      </c>
      <c r="C15" s="64" t="s">
        <v>61</v>
      </c>
      <c r="D15" s="64" t="s">
        <v>60</v>
      </c>
      <c r="E15" s="66">
        <v>14</v>
      </c>
      <c r="F15" s="72" t="s">
        <v>50</v>
      </c>
      <c r="G15" s="68">
        <v>21</v>
      </c>
      <c r="H15" s="66">
        <v>18</v>
      </c>
      <c r="I15" s="72" t="s">
        <v>50</v>
      </c>
      <c r="J15" s="68">
        <v>21</v>
      </c>
      <c r="K15" s="66"/>
      <c r="L15" s="72" t="s">
        <v>50</v>
      </c>
      <c r="M15" s="68"/>
      <c r="N15" s="69">
        <f>E15+H15+K15</f>
        <v>32</v>
      </c>
      <c r="O15" s="70">
        <f>G15+J15+M15</f>
        <v>42</v>
      </c>
      <c r="P15" s="71">
        <f>IF(E15&gt;G15,1,0)+IF(H15&gt;J15,1,0)+IF(K15&gt;M15,1,0)</f>
        <v>0</v>
      </c>
      <c r="Q15" s="72">
        <f>IF(E15&lt;G15,1,0)+IF(H15&lt;J15,1,0)+IF(K15&lt;M15,1,0)</f>
        <v>2</v>
      </c>
      <c r="R15" s="76">
        <f t="shared" si="4"/>
        <v>0</v>
      </c>
      <c r="S15" s="74">
        <f t="shared" si="4"/>
        <v>1</v>
      </c>
      <c r="T15" s="75"/>
    </row>
    <row r="16" spans="2:20" ht="30" customHeight="1" thickBot="1">
      <c r="B16" s="63" t="s">
        <v>62</v>
      </c>
      <c r="C16" s="64" t="s">
        <v>96</v>
      </c>
      <c r="D16" s="64" t="s">
        <v>97</v>
      </c>
      <c r="E16" s="66">
        <v>21</v>
      </c>
      <c r="F16" s="72" t="s">
        <v>50</v>
      </c>
      <c r="G16" s="68">
        <v>12</v>
      </c>
      <c r="H16" s="66">
        <v>21</v>
      </c>
      <c r="I16" s="72" t="s">
        <v>50</v>
      </c>
      <c r="J16" s="68">
        <v>18</v>
      </c>
      <c r="K16" s="66"/>
      <c r="L16" s="72" t="s">
        <v>50</v>
      </c>
      <c r="M16" s="68"/>
      <c r="N16" s="69">
        <f>E16+H16+K16</f>
        <v>42</v>
      </c>
      <c r="O16" s="70">
        <f>G16+J16+M16</f>
        <v>30</v>
      </c>
      <c r="P16" s="71">
        <f>IF(E16&gt;G16,1,0)+IF(H16&gt;J16,1,0)+IF(K16&gt;M16,1,0)</f>
        <v>2</v>
      </c>
      <c r="Q16" s="72">
        <f>IF(E16&lt;G16,1,0)+IF(H16&lt;J16,1,0)+IF(K16&lt;M16,1,0)</f>
        <v>0</v>
      </c>
      <c r="R16" s="76">
        <f t="shared" si="4"/>
        <v>1</v>
      </c>
      <c r="S16" s="74">
        <f t="shared" si="4"/>
        <v>0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remíza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284</v>
      </c>
      <c r="O17" s="79">
        <f t="shared" si="5"/>
        <v>269</v>
      </c>
      <c r="P17" s="78">
        <f t="shared" si="5"/>
        <v>8</v>
      </c>
      <c r="Q17" s="80">
        <f t="shared" si="5"/>
        <v>8</v>
      </c>
      <c r="R17" s="78">
        <f t="shared" si="5"/>
        <v>4</v>
      </c>
      <c r="S17" s="79">
        <f t="shared" si="5"/>
        <v>4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 t="s">
        <v>100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0" ht="12.75">
      <c r="B24" s="91" t="s">
        <v>68</v>
      </c>
      <c r="C24" s="83"/>
      <c r="D24" s="83"/>
      <c r="E24" s="91" t="s">
        <v>69</v>
      </c>
      <c r="F24" s="91"/>
      <c r="G24" s="91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ht="12.75">
      <c r="B25" s="92"/>
    </row>
    <row r="26" ht="12.75">
      <c r="B26" s="92"/>
    </row>
    <row r="27" ht="12.75">
      <c r="B27" s="92"/>
    </row>
    <row r="28" ht="12.75">
      <c r="B28" s="93"/>
    </row>
    <row r="29" ht="12.75">
      <c r="B29" s="9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71" t="s">
        <v>34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174" t="s">
        <v>35</v>
      </c>
      <c r="R3" s="175"/>
      <c r="S3" s="171" t="s">
        <v>92</v>
      </c>
      <c r="T3" s="176"/>
    </row>
    <row r="4" spans="2:20" ht="19.5" customHeight="1" thickTop="1">
      <c r="B4" s="42" t="s">
        <v>36</v>
      </c>
      <c r="C4" s="43"/>
      <c r="D4" s="164" t="s">
        <v>21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289</v>
      </c>
      <c r="T4" s="170"/>
    </row>
    <row r="5" spans="2:20" ht="19.5" customHeight="1">
      <c r="B5" s="42" t="s">
        <v>38</v>
      </c>
      <c r="C5" s="44"/>
      <c r="D5" s="142" t="s">
        <v>126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202</v>
      </c>
      <c r="T5" s="148"/>
    </row>
    <row r="6" spans="2:20" ht="19.5" customHeight="1" thickBot="1">
      <c r="B6" s="45" t="s">
        <v>40</v>
      </c>
      <c r="C6" s="112"/>
      <c r="D6" s="149" t="s">
        <v>203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 t="s">
        <v>23</v>
      </c>
      <c r="T6" s="50" t="s">
        <v>42</v>
      </c>
    </row>
    <row r="7" spans="2:20" ht="24.75" customHeight="1">
      <c r="B7" s="51"/>
      <c r="C7" s="52" t="str">
        <f>D4</f>
        <v>ZÚ Klatovy</v>
      </c>
      <c r="D7" s="52" t="str">
        <f>D5</f>
        <v>TJ Keramika Chlumčany A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113" t="s">
        <v>48</v>
      </c>
      <c r="C9" s="64" t="s">
        <v>204</v>
      </c>
      <c r="D9" s="65" t="s">
        <v>290</v>
      </c>
      <c r="E9" s="66">
        <v>21</v>
      </c>
      <c r="F9" s="67" t="s">
        <v>50</v>
      </c>
      <c r="G9" s="68">
        <v>15</v>
      </c>
      <c r="H9" s="66">
        <v>16</v>
      </c>
      <c r="I9" s="67" t="s">
        <v>50</v>
      </c>
      <c r="J9" s="68">
        <v>21</v>
      </c>
      <c r="K9" s="66">
        <v>12</v>
      </c>
      <c r="L9" s="67" t="s">
        <v>50</v>
      </c>
      <c r="M9" s="68">
        <v>21</v>
      </c>
      <c r="N9" s="69">
        <f aca="true" t="shared" si="0" ref="N9:N14">E9+H9+K9</f>
        <v>49</v>
      </c>
      <c r="O9" s="70">
        <f aca="true" t="shared" si="1" ref="O9:O14">G9+J9+M9</f>
        <v>57</v>
      </c>
      <c r="P9" s="71">
        <f aca="true" t="shared" si="2" ref="P9:P14">IF(E9&gt;G9,1,0)+IF(H9&gt;J9,1,0)+IF(K9&gt;M9,1,0)</f>
        <v>1</v>
      </c>
      <c r="Q9" s="72">
        <f aca="true" t="shared" si="3" ref="Q9:Q14">IF(E9&lt;G9,1,0)+IF(H9&lt;J9,1,0)+IF(K9&lt;M9,1,0)</f>
        <v>2</v>
      </c>
      <c r="R9" s="73">
        <f aca="true" t="shared" si="4" ref="R9:S16">IF(P9=2,1,0)</f>
        <v>0</v>
      </c>
      <c r="S9" s="74">
        <f t="shared" si="4"/>
        <v>1</v>
      </c>
      <c r="T9" s="75"/>
    </row>
    <row r="10" spans="2:20" ht="30" customHeight="1">
      <c r="B10" s="113" t="s">
        <v>51</v>
      </c>
      <c r="C10" s="64" t="s">
        <v>291</v>
      </c>
      <c r="D10" s="64" t="s">
        <v>292</v>
      </c>
      <c r="E10" s="66">
        <v>19</v>
      </c>
      <c r="F10" s="72" t="s">
        <v>50</v>
      </c>
      <c r="G10" s="68">
        <v>21</v>
      </c>
      <c r="H10" s="66">
        <v>15</v>
      </c>
      <c r="I10" s="72" t="s">
        <v>50</v>
      </c>
      <c r="J10" s="68">
        <v>21</v>
      </c>
      <c r="K10" s="66"/>
      <c r="L10" s="72" t="s">
        <v>50</v>
      </c>
      <c r="M10" s="68"/>
      <c r="N10" s="69">
        <f t="shared" si="0"/>
        <v>34</v>
      </c>
      <c r="O10" s="70">
        <f t="shared" si="1"/>
        <v>42</v>
      </c>
      <c r="P10" s="71">
        <f t="shared" si="2"/>
        <v>0</v>
      </c>
      <c r="Q10" s="72">
        <f t="shared" si="3"/>
        <v>2</v>
      </c>
      <c r="R10" s="76">
        <f t="shared" si="4"/>
        <v>0</v>
      </c>
      <c r="S10" s="74">
        <f t="shared" si="4"/>
        <v>1</v>
      </c>
      <c r="T10" s="75"/>
    </row>
    <row r="11" spans="2:20" ht="30" customHeight="1">
      <c r="B11" s="113" t="s">
        <v>53</v>
      </c>
      <c r="C11" s="64" t="s">
        <v>208</v>
      </c>
      <c r="D11" s="64" t="s">
        <v>209</v>
      </c>
      <c r="E11" s="66">
        <v>21</v>
      </c>
      <c r="F11" s="72" t="s">
        <v>50</v>
      </c>
      <c r="G11" s="68">
        <v>0</v>
      </c>
      <c r="H11" s="66">
        <v>21</v>
      </c>
      <c r="I11" s="72" t="s">
        <v>50</v>
      </c>
      <c r="J11" s="68">
        <v>0</v>
      </c>
      <c r="K11" s="66"/>
      <c r="L11" s="72" t="s">
        <v>50</v>
      </c>
      <c r="M11" s="68"/>
      <c r="N11" s="69">
        <f t="shared" si="0"/>
        <v>42</v>
      </c>
      <c r="O11" s="70">
        <f t="shared" si="1"/>
        <v>0</v>
      </c>
      <c r="P11" s="71">
        <f t="shared" si="2"/>
        <v>2</v>
      </c>
      <c r="Q11" s="72">
        <f t="shared" si="3"/>
        <v>0</v>
      </c>
      <c r="R11" s="76">
        <f t="shared" si="4"/>
        <v>1</v>
      </c>
      <c r="S11" s="74">
        <f t="shared" si="4"/>
        <v>0</v>
      </c>
      <c r="T11" s="75"/>
    </row>
    <row r="12" spans="2:20" ht="30" customHeight="1">
      <c r="B12" s="113" t="s">
        <v>55</v>
      </c>
      <c r="C12" s="64" t="s">
        <v>210</v>
      </c>
      <c r="D12" s="64" t="s">
        <v>293</v>
      </c>
      <c r="E12" s="66">
        <v>20</v>
      </c>
      <c r="F12" s="72" t="s">
        <v>50</v>
      </c>
      <c r="G12" s="68">
        <v>22</v>
      </c>
      <c r="H12" s="66">
        <v>21</v>
      </c>
      <c r="I12" s="72" t="s">
        <v>50</v>
      </c>
      <c r="J12" s="68">
        <v>19</v>
      </c>
      <c r="K12" s="66">
        <v>13</v>
      </c>
      <c r="L12" s="72" t="s">
        <v>50</v>
      </c>
      <c r="M12" s="68">
        <v>21</v>
      </c>
      <c r="N12" s="69">
        <f t="shared" si="0"/>
        <v>54</v>
      </c>
      <c r="O12" s="70">
        <f t="shared" si="1"/>
        <v>62</v>
      </c>
      <c r="P12" s="71">
        <f t="shared" si="2"/>
        <v>1</v>
      </c>
      <c r="Q12" s="72">
        <f t="shared" si="3"/>
        <v>2</v>
      </c>
      <c r="R12" s="76">
        <f t="shared" si="4"/>
        <v>0</v>
      </c>
      <c r="S12" s="74">
        <f t="shared" si="4"/>
        <v>1</v>
      </c>
      <c r="T12" s="75"/>
    </row>
    <row r="13" spans="2:20" ht="30" customHeight="1">
      <c r="B13" s="113" t="s">
        <v>56</v>
      </c>
      <c r="C13" s="64" t="s">
        <v>294</v>
      </c>
      <c r="D13" s="64" t="s">
        <v>193</v>
      </c>
      <c r="E13" s="66">
        <v>10</v>
      </c>
      <c r="F13" s="72" t="s">
        <v>50</v>
      </c>
      <c r="G13" s="68">
        <v>21</v>
      </c>
      <c r="H13" s="66">
        <v>6</v>
      </c>
      <c r="I13" s="72" t="s">
        <v>50</v>
      </c>
      <c r="J13" s="68">
        <v>21</v>
      </c>
      <c r="K13" s="66"/>
      <c r="L13" s="72" t="s">
        <v>50</v>
      </c>
      <c r="M13" s="68"/>
      <c r="N13" s="69">
        <f t="shared" si="0"/>
        <v>16</v>
      </c>
      <c r="O13" s="70">
        <f t="shared" si="1"/>
        <v>42</v>
      </c>
      <c r="P13" s="71">
        <f t="shared" si="2"/>
        <v>0</v>
      </c>
      <c r="Q13" s="72">
        <f t="shared" si="3"/>
        <v>2</v>
      </c>
      <c r="R13" s="76">
        <f t="shared" si="4"/>
        <v>0</v>
      </c>
      <c r="S13" s="74">
        <f t="shared" si="4"/>
        <v>1</v>
      </c>
      <c r="T13" s="75"/>
    </row>
    <row r="14" spans="2:20" ht="30" customHeight="1">
      <c r="B14" s="113" t="s">
        <v>58</v>
      </c>
      <c r="C14" s="64" t="s">
        <v>264</v>
      </c>
      <c r="D14" s="64" t="s">
        <v>73</v>
      </c>
      <c r="E14" s="66">
        <v>21</v>
      </c>
      <c r="F14" s="72" t="s">
        <v>50</v>
      </c>
      <c r="G14" s="68">
        <v>17</v>
      </c>
      <c r="H14" s="66">
        <v>13</v>
      </c>
      <c r="I14" s="72" t="s">
        <v>50</v>
      </c>
      <c r="J14" s="68">
        <v>21</v>
      </c>
      <c r="K14" s="66">
        <v>22</v>
      </c>
      <c r="L14" s="72" t="s">
        <v>50</v>
      </c>
      <c r="M14" s="68">
        <v>24</v>
      </c>
      <c r="N14" s="69">
        <f t="shared" si="0"/>
        <v>56</v>
      </c>
      <c r="O14" s="70">
        <f t="shared" si="1"/>
        <v>62</v>
      </c>
      <c r="P14" s="71">
        <f t="shared" si="2"/>
        <v>1</v>
      </c>
      <c r="Q14" s="72">
        <f t="shared" si="3"/>
        <v>2</v>
      </c>
      <c r="R14" s="76">
        <f t="shared" si="4"/>
        <v>0</v>
      </c>
      <c r="S14" s="74">
        <f t="shared" si="4"/>
        <v>1</v>
      </c>
      <c r="T14" s="75"/>
    </row>
    <row r="15" spans="2:20" ht="30" customHeight="1">
      <c r="B15" s="113" t="s">
        <v>59</v>
      </c>
      <c r="C15" s="64" t="s">
        <v>215</v>
      </c>
      <c r="D15" s="64" t="s">
        <v>196</v>
      </c>
      <c r="E15" s="66">
        <v>17</v>
      </c>
      <c r="F15" s="72" t="s">
        <v>50</v>
      </c>
      <c r="G15" s="68">
        <v>21</v>
      </c>
      <c r="H15" s="66">
        <v>11</v>
      </c>
      <c r="I15" s="72" t="s">
        <v>50</v>
      </c>
      <c r="J15" s="68">
        <v>21</v>
      </c>
      <c r="K15" s="66"/>
      <c r="L15" s="72" t="s">
        <v>50</v>
      </c>
      <c r="M15" s="68"/>
      <c r="N15" s="69">
        <f>E15+H15+K15</f>
        <v>28</v>
      </c>
      <c r="O15" s="70">
        <f>G15+J15+M15</f>
        <v>42</v>
      </c>
      <c r="P15" s="71">
        <f>IF(E15&gt;G15,1,0)+IF(H15&gt;J15,1,0)+IF(K15&gt;M15,1,0)</f>
        <v>0</v>
      </c>
      <c r="Q15" s="72">
        <f>IF(E15&lt;G15,1,0)+IF(H15&lt;J15,1,0)+IF(K15&lt;M15,1,0)</f>
        <v>2</v>
      </c>
      <c r="R15" s="76">
        <f t="shared" si="4"/>
        <v>0</v>
      </c>
      <c r="S15" s="74">
        <f t="shared" si="4"/>
        <v>1</v>
      </c>
      <c r="T15" s="75"/>
    </row>
    <row r="16" spans="2:20" ht="30" customHeight="1" thickBot="1">
      <c r="B16" s="113" t="s">
        <v>62</v>
      </c>
      <c r="C16" s="64" t="s">
        <v>79</v>
      </c>
      <c r="D16" s="64" t="s">
        <v>74</v>
      </c>
      <c r="E16" s="66">
        <v>14</v>
      </c>
      <c r="F16" s="72" t="s">
        <v>50</v>
      </c>
      <c r="G16" s="68">
        <v>21</v>
      </c>
      <c r="H16" s="66">
        <v>17</v>
      </c>
      <c r="I16" s="72" t="s">
        <v>50</v>
      </c>
      <c r="J16" s="68">
        <v>21</v>
      </c>
      <c r="K16" s="66"/>
      <c r="L16" s="72" t="s">
        <v>50</v>
      </c>
      <c r="M16" s="68"/>
      <c r="N16" s="69">
        <f>E16+H16+K16</f>
        <v>31</v>
      </c>
      <c r="O16" s="70">
        <f>G16+J16+M16</f>
        <v>42</v>
      </c>
      <c r="P16" s="71">
        <f>IF(E16&gt;G16,1,0)+IF(H16&gt;J16,1,0)+IF(K16&gt;M16,1,0)</f>
        <v>0</v>
      </c>
      <c r="Q16" s="72">
        <f>IF(E16&lt;G16,1,0)+IF(H16&lt;J16,1,0)+IF(K16&lt;M16,1,0)</f>
        <v>2</v>
      </c>
      <c r="R16" s="76">
        <f t="shared" si="4"/>
        <v>0</v>
      </c>
      <c r="S16" s="74">
        <f t="shared" si="4"/>
        <v>1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TJ Keramika Chlumčany A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310</v>
      </c>
      <c r="O17" s="79">
        <f t="shared" si="5"/>
        <v>349</v>
      </c>
      <c r="P17" s="78">
        <f t="shared" si="5"/>
        <v>5</v>
      </c>
      <c r="Q17" s="80">
        <f t="shared" si="5"/>
        <v>14</v>
      </c>
      <c r="R17" s="78">
        <f t="shared" si="5"/>
        <v>1</v>
      </c>
      <c r="S17" s="79">
        <f t="shared" si="5"/>
        <v>7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114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1" ht="12.75">
      <c r="B24" s="91" t="s">
        <v>68</v>
      </c>
      <c r="C24" s="83"/>
      <c r="D24" s="115"/>
      <c r="E24" s="91" t="s">
        <v>69</v>
      </c>
      <c r="F24" s="91"/>
      <c r="G24" s="91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2:21" ht="12.75">
      <c r="B25" s="92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spans="2:21" ht="12.75">
      <c r="B26" s="92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2:21" ht="12.75">
      <c r="B27" s="92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2:21" ht="12.75">
      <c r="B28" s="93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2:21" ht="12.75">
      <c r="B29" s="92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58" t="s">
        <v>34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161" t="s">
        <v>35</v>
      </c>
      <c r="R3" s="162"/>
      <c r="S3" s="158" t="s">
        <v>92</v>
      </c>
      <c r="T3" s="163"/>
    </row>
    <row r="4" spans="2:20" ht="19.5" customHeight="1" thickTop="1">
      <c r="B4" s="42" t="s">
        <v>36</v>
      </c>
      <c r="C4" s="43"/>
      <c r="D4" s="164" t="s">
        <v>1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283</v>
      </c>
      <c r="T4" s="170"/>
    </row>
    <row r="5" spans="2:20" ht="19.5" customHeight="1">
      <c r="B5" s="42" t="s">
        <v>38</v>
      </c>
      <c r="C5" s="44"/>
      <c r="D5" s="142" t="s">
        <v>21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149</v>
      </c>
      <c r="T5" s="148"/>
    </row>
    <row r="6" spans="2:20" ht="19.5" customHeight="1" thickBot="1">
      <c r="B6" s="45" t="s">
        <v>40</v>
      </c>
      <c r="C6" s="46"/>
      <c r="D6" s="149" t="s">
        <v>41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 t="s">
        <v>23</v>
      </c>
      <c r="T6" s="50" t="s">
        <v>42</v>
      </c>
    </row>
    <row r="7" spans="2:20" ht="24.75" customHeight="1">
      <c r="B7" s="51"/>
      <c r="C7" s="52" t="str">
        <f>D4</f>
        <v>SK Jupiter A</v>
      </c>
      <c r="D7" s="52" t="str">
        <f>D5</f>
        <v>ZÚ Klatovy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63" t="s">
        <v>48</v>
      </c>
      <c r="C9" s="64" t="s">
        <v>174</v>
      </c>
      <c r="D9" s="64" t="s">
        <v>116</v>
      </c>
      <c r="E9" s="66">
        <v>21</v>
      </c>
      <c r="F9" s="67" t="s">
        <v>50</v>
      </c>
      <c r="G9" s="68">
        <v>16</v>
      </c>
      <c r="H9" s="66">
        <v>21</v>
      </c>
      <c r="I9" s="67" t="s">
        <v>50</v>
      </c>
      <c r="J9" s="68">
        <v>17</v>
      </c>
      <c r="K9" s="66"/>
      <c r="L9" s="67" t="s">
        <v>50</v>
      </c>
      <c r="M9" s="68"/>
      <c r="N9" s="69">
        <f aca="true" t="shared" si="0" ref="N9:N14">E9+H9+K9</f>
        <v>42</v>
      </c>
      <c r="O9" s="70">
        <f aca="true" t="shared" si="1" ref="O9:O14">G9+J9+M9</f>
        <v>33</v>
      </c>
      <c r="P9" s="71">
        <f aca="true" t="shared" si="2" ref="P9:P14">IF(E9&gt;G9,1,0)+IF(H9&gt;J9,1,0)+IF(K9&gt;M9,1,0)</f>
        <v>2</v>
      </c>
      <c r="Q9" s="72">
        <f aca="true" t="shared" si="3" ref="Q9:Q14">IF(E9&lt;G9,1,0)+IF(H9&lt;J9,1,0)+IF(K9&lt;M9,1,0)</f>
        <v>0</v>
      </c>
      <c r="R9" s="73">
        <f aca="true" t="shared" si="4" ref="R9:S16">IF(P9=2,1,0)</f>
        <v>1</v>
      </c>
      <c r="S9" s="74">
        <f t="shared" si="4"/>
        <v>0</v>
      </c>
      <c r="T9" s="75"/>
    </row>
    <row r="10" spans="2:20" ht="30" customHeight="1">
      <c r="B10" s="63" t="s">
        <v>51</v>
      </c>
      <c r="C10" s="64" t="s">
        <v>284</v>
      </c>
      <c r="D10" s="64" t="s">
        <v>108</v>
      </c>
      <c r="E10" s="66">
        <v>21</v>
      </c>
      <c r="F10" s="72" t="s">
        <v>50</v>
      </c>
      <c r="G10" s="68">
        <v>12</v>
      </c>
      <c r="H10" s="66">
        <v>18</v>
      </c>
      <c r="I10" s="72" t="s">
        <v>50</v>
      </c>
      <c r="J10" s="68">
        <v>21</v>
      </c>
      <c r="K10" s="66">
        <v>17</v>
      </c>
      <c r="L10" s="72" t="s">
        <v>50</v>
      </c>
      <c r="M10" s="68">
        <v>21</v>
      </c>
      <c r="N10" s="69">
        <f t="shared" si="0"/>
        <v>56</v>
      </c>
      <c r="O10" s="70">
        <f t="shared" si="1"/>
        <v>54</v>
      </c>
      <c r="P10" s="71">
        <f t="shared" si="2"/>
        <v>1</v>
      </c>
      <c r="Q10" s="72">
        <f t="shared" si="3"/>
        <v>2</v>
      </c>
      <c r="R10" s="76">
        <f t="shared" si="4"/>
        <v>0</v>
      </c>
      <c r="S10" s="74">
        <f t="shared" si="4"/>
        <v>1</v>
      </c>
      <c r="T10" s="75"/>
    </row>
    <row r="11" spans="2:20" ht="30" customHeight="1">
      <c r="B11" s="63" t="s">
        <v>53</v>
      </c>
      <c r="C11" s="64" t="s">
        <v>209</v>
      </c>
      <c r="D11" s="64" t="s">
        <v>77</v>
      </c>
      <c r="E11" s="66">
        <v>0</v>
      </c>
      <c r="F11" s="72" t="s">
        <v>50</v>
      </c>
      <c r="G11" s="68">
        <v>21</v>
      </c>
      <c r="H11" s="66">
        <v>0</v>
      </c>
      <c r="I11" s="72" t="s">
        <v>50</v>
      </c>
      <c r="J11" s="68">
        <v>21</v>
      </c>
      <c r="K11" s="66"/>
      <c r="L11" s="72" t="s">
        <v>50</v>
      </c>
      <c r="M11" s="68"/>
      <c r="N11" s="69">
        <f t="shared" si="0"/>
        <v>0</v>
      </c>
      <c r="O11" s="70">
        <f t="shared" si="1"/>
        <v>42</v>
      </c>
      <c r="P11" s="71">
        <f t="shared" si="2"/>
        <v>0</v>
      </c>
      <c r="Q11" s="72">
        <f t="shared" si="3"/>
        <v>2</v>
      </c>
      <c r="R11" s="76">
        <f t="shared" si="4"/>
        <v>0</v>
      </c>
      <c r="S11" s="74">
        <f t="shared" si="4"/>
        <v>1</v>
      </c>
      <c r="T11" s="75"/>
    </row>
    <row r="12" spans="2:20" ht="30" customHeight="1">
      <c r="B12" s="63" t="s">
        <v>55</v>
      </c>
      <c r="C12" s="64" t="s">
        <v>163</v>
      </c>
      <c r="D12" s="64" t="s">
        <v>285</v>
      </c>
      <c r="E12" s="66">
        <v>21</v>
      </c>
      <c r="F12" s="72" t="s">
        <v>50</v>
      </c>
      <c r="G12" s="68">
        <v>14</v>
      </c>
      <c r="H12" s="66">
        <v>21</v>
      </c>
      <c r="I12" s="72" t="s">
        <v>50</v>
      </c>
      <c r="J12" s="68">
        <v>19</v>
      </c>
      <c r="K12" s="66"/>
      <c r="L12" s="72" t="s">
        <v>50</v>
      </c>
      <c r="M12" s="68"/>
      <c r="N12" s="69">
        <f t="shared" si="0"/>
        <v>42</v>
      </c>
      <c r="O12" s="70">
        <f t="shared" si="1"/>
        <v>33</v>
      </c>
      <c r="P12" s="71">
        <f t="shared" si="2"/>
        <v>2</v>
      </c>
      <c r="Q12" s="72">
        <f t="shared" si="3"/>
        <v>0</v>
      </c>
      <c r="R12" s="76">
        <f t="shared" si="4"/>
        <v>1</v>
      </c>
      <c r="S12" s="74">
        <f t="shared" si="4"/>
        <v>0</v>
      </c>
      <c r="T12" s="75"/>
    </row>
    <row r="13" spans="2:20" ht="30" customHeight="1">
      <c r="B13" s="63" t="s">
        <v>56</v>
      </c>
      <c r="C13" s="64" t="s">
        <v>63</v>
      </c>
      <c r="D13" s="64" t="s">
        <v>286</v>
      </c>
      <c r="E13" s="66">
        <v>21</v>
      </c>
      <c r="F13" s="72" t="s">
        <v>50</v>
      </c>
      <c r="G13" s="68">
        <v>12</v>
      </c>
      <c r="H13" s="66">
        <v>21</v>
      </c>
      <c r="I13" s="72" t="s">
        <v>50</v>
      </c>
      <c r="J13" s="68">
        <v>16</v>
      </c>
      <c r="K13" s="66"/>
      <c r="L13" s="72" t="s">
        <v>50</v>
      </c>
      <c r="M13" s="68"/>
      <c r="N13" s="69">
        <f t="shared" si="0"/>
        <v>42</v>
      </c>
      <c r="O13" s="70">
        <f t="shared" si="1"/>
        <v>28</v>
      </c>
      <c r="P13" s="71">
        <f t="shared" si="2"/>
        <v>2</v>
      </c>
      <c r="Q13" s="72">
        <f t="shared" si="3"/>
        <v>0</v>
      </c>
      <c r="R13" s="76">
        <f t="shared" si="4"/>
        <v>1</v>
      </c>
      <c r="S13" s="74">
        <f t="shared" si="4"/>
        <v>0</v>
      </c>
      <c r="T13" s="75"/>
    </row>
    <row r="14" spans="2:20" ht="30" customHeight="1">
      <c r="B14" s="63" t="s">
        <v>58</v>
      </c>
      <c r="C14" s="64" t="s">
        <v>180</v>
      </c>
      <c r="D14" s="64" t="s">
        <v>110</v>
      </c>
      <c r="E14" s="66">
        <v>21</v>
      </c>
      <c r="F14" s="72" t="s">
        <v>50</v>
      </c>
      <c r="G14" s="68">
        <v>19</v>
      </c>
      <c r="H14" s="66">
        <v>21</v>
      </c>
      <c r="I14" s="72" t="s">
        <v>50</v>
      </c>
      <c r="J14" s="68">
        <v>14</v>
      </c>
      <c r="K14" s="66"/>
      <c r="L14" s="72" t="s">
        <v>50</v>
      </c>
      <c r="M14" s="68"/>
      <c r="N14" s="69">
        <f t="shared" si="0"/>
        <v>42</v>
      </c>
      <c r="O14" s="70">
        <f t="shared" si="1"/>
        <v>33</v>
      </c>
      <c r="P14" s="71">
        <f t="shared" si="2"/>
        <v>2</v>
      </c>
      <c r="Q14" s="72">
        <f t="shared" si="3"/>
        <v>0</v>
      </c>
      <c r="R14" s="76">
        <f t="shared" si="4"/>
        <v>1</v>
      </c>
      <c r="S14" s="74">
        <f t="shared" si="4"/>
        <v>0</v>
      </c>
      <c r="T14" s="75"/>
    </row>
    <row r="15" spans="2:20" ht="30" customHeight="1">
      <c r="B15" s="63" t="s">
        <v>59</v>
      </c>
      <c r="C15" s="64" t="s">
        <v>287</v>
      </c>
      <c r="D15" s="64" t="s">
        <v>78</v>
      </c>
      <c r="E15" s="66">
        <v>18</v>
      </c>
      <c r="F15" s="72" t="s">
        <v>50</v>
      </c>
      <c r="G15" s="68">
        <v>21</v>
      </c>
      <c r="H15" s="66">
        <v>20</v>
      </c>
      <c r="I15" s="72" t="s">
        <v>50</v>
      </c>
      <c r="J15" s="68">
        <v>22</v>
      </c>
      <c r="K15" s="66"/>
      <c r="L15" s="72" t="s">
        <v>50</v>
      </c>
      <c r="M15" s="68"/>
      <c r="N15" s="69">
        <f>E15+H15+K15</f>
        <v>38</v>
      </c>
      <c r="O15" s="70">
        <f>G15+J15+M15</f>
        <v>43</v>
      </c>
      <c r="P15" s="71">
        <f>IF(E15&gt;G15,1,0)+IF(H15&gt;J15,1,0)+IF(K15&gt;M15,1,0)</f>
        <v>0</v>
      </c>
      <c r="Q15" s="72">
        <f>IF(E15&lt;G15,1,0)+IF(H15&lt;J15,1,0)+IF(K15&lt;M15,1,0)</f>
        <v>2</v>
      </c>
      <c r="R15" s="76">
        <f t="shared" si="4"/>
        <v>0</v>
      </c>
      <c r="S15" s="74">
        <f t="shared" si="4"/>
        <v>1</v>
      </c>
      <c r="T15" s="75"/>
    </row>
    <row r="16" spans="2:20" ht="30" customHeight="1" thickBot="1">
      <c r="B16" s="63" t="s">
        <v>62</v>
      </c>
      <c r="C16" s="64" t="s">
        <v>96</v>
      </c>
      <c r="D16" s="64" t="s">
        <v>79</v>
      </c>
      <c r="E16" s="66">
        <v>17</v>
      </c>
      <c r="F16" s="72" t="s">
        <v>50</v>
      </c>
      <c r="G16" s="68">
        <v>21</v>
      </c>
      <c r="H16" s="66">
        <v>21</v>
      </c>
      <c r="I16" s="72" t="s">
        <v>50</v>
      </c>
      <c r="J16" s="68">
        <v>19</v>
      </c>
      <c r="K16" s="66">
        <v>21</v>
      </c>
      <c r="L16" s="72" t="s">
        <v>50</v>
      </c>
      <c r="M16" s="68">
        <v>15</v>
      </c>
      <c r="N16" s="69">
        <f>E16+H16+K16</f>
        <v>59</v>
      </c>
      <c r="O16" s="70">
        <f>G16+J16+M16</f>
        <v>55</v>
      </c>
      <c r="P16" s="71">
        <f>IF(E16&gt;G16,1,0)+IF(H16&gt;J16,1,0)+IF(K16&gt;M16,1,0)</f>
        <v>2</v>
      </c>
      <c r="Q16" s="72">
        <f>IF(E16&lt;G16,1,0)+IF(H16&lt;J16,1,0)+IF(K16&lt;M16,1,0)</f>
        <v>1</v>
      </c>
      <c r="R16" s="76">
        <f t="shared" si="4"/>
        <v>1</v>
      </c>
      <c r="S16" s="74">
        <f t="shared" si="4"/>
        <v>0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SK Jupiter A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321</v>
      </c>
      <c r="O17" s="79">
        <f t="shared" si="5"/>
        <v>321</v>
      </c>
      <c r="P17" s="78">
        <f t="shared" si="5"/>
        <v>11</v>
      </c>
      <c r="Q17" s="80">
        <f t="shared" si="5"/>
        <v>7</v>
      </c>
      <c r="R17" s="78">
        <f t="shared" si="5"/>
        <v>5</v>
      </c>
      <c r="S17" s="79">
        <f t="shared" si="5"/>
        <v>3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0" ht="12.75">
      <c r="B24" s="91" t="s">
        <v>68</v>
      </c>
      <c r="C24" s="83"/>
      <c r="D24" s="83"/>
      <c r="E24" s="91" t="s">
        <v>69</v>
      </c>
      <c r="F24" s="91"/>
      <c r="G24" s="91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ht="12.75">
      <c r="B25" s="92"/>
    </row>
    <row r="26" ht="12.75">
      <c r="B26" s="92"/>
    </row>
    <row r="27" ht="12.75">
      <c r="B27" s="92"/>
    </row>
    <row r="28" ht="12.75">
      <c r="B28" s="93"/>
    </row>
    <row r="29" ht="12.75">
      <c r="B29" s="9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71" t="s">
        <v>34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174" t="s">
        <v>35</v>
      </c>
      <c r="R3" s="175"/>
      <c r="S3" s="171" t="s">
        <v>92</v>
      </c>
      <c r="T3" s="176"/>
    </row>
    <row r="4" spans="2:20" ht="19.5" customHeight="1" thickTop="1">
      <c r="B4" s="42" t="s">
        <v>36</v>
      </c>
      <c r="C4" s="43"/>
      <c r="D4" s="164" t="s">
        <v>22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232</v>
      </c>
      <c r="T4" s="170"/>
    </row>
    <row r="5" spans="2:20" ht="19.5" customHeight="1">
      <c r="B5" s="42" t="s">
        <v>38</v>
      </c>
      <c r="C5" s="44"/>
      <c r="D5" s="142" t="s">
        <v>24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267</v>
      </c>
      <c r="T5" s="148"/>
    </row>
    <row r="6" spans="2:20" ht="19.5" customHeight="1" thickBot="1">
      <c r="B6" s="45" t="s">
        <v>40</v>
      </c>
      <c r="C6" s="112"/>
      <c r="D6" s="149" t="s">
        <v>95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 t="s">
        <v>23</v>
      </c>
      <c r="T6" s="50" t="s">
        <v>42</v>
      </c>
    </row>
    <row r="7" spans="2:20" ht="24.75" customHeight="1">
      <c r="B7" s="51"/>
      <c r="C7" s="52" t="str">
        <f>D4</f>
        <v>TJ Spartak Chrást</v>
      </c>
      <c r="D7" s="52" t="str">
        <f>D5</f>
        <v>SK Jupiter B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113" t="s">
        <v>48</v>
      </c>
      <c r="C9" s="64" t="s">
        <v>268</v>
      </c>
      <c r="D9" s="65" t="s">
        <v>269</v>
      </c>
      <c r="E9" s="66">
        <v>21</v>
      </c>
      <c r="F9" s="67" t="s">
        <v>50</v>
      </c>
      <c r="G9" s="68">
        <v>16</v>
      </c>
      <c r="H9" s="66">
        <v>16</v>
      </c>
      <c r="I9" s="67" t="s">
        <v>50</v>
      </c>
      <c r="J9" s="68">
        <v>21</v>
      </c>
      <c r="K9" s="66">
        <v>21</v>
      </c>
      <c r="L9" s="67" t="s">
        <v>50</v>
      </c>
      <c r="M9" s="68">
        <v>16</v>
      </c>
      <c r="N9" s="69">
        <f aca="true" t="shared" si="0" ref="N9:N14">E9+H9+K9</f>
        <v>58</v>
      </c>
      <c r="O9" s="70">
        <f aca="true" t="shared" si="1" ref="O9:O14">G9+J9+M9</f>
        <v>53</v>
      </c>
      <c r="P9" s="71">
        <f aca="true" t="shared" si="2" ref="P9:P14">IF(E9&gt;G9,1,0)+IF(H9&gt;J9,1,0)+IF(K9&gt;M9,1,0)</f>
        <v>2</v>
      </c>
      <c r="Q9" s="72">
        <f aca="true" t="shared" si="3" ref="Q9:Q14">IF(E9&lt;G9,1,0)+IF(H9&lt;J9,1,0)+IF(K9&lt;M9,1,0)</f>
        <v>1</v>
      </c>
      <c r="R9" s="73">
        <f aca="true" t="shared" si="4" ref="R9:S16">IF(P9=2,1,0)</f>
        <v>1</v>
      </c>
      <c r="S9" s="74">
        <f t="shared" si="4"/>
        <v>0</v>
      </c>
      <c r="T9" s="75"/>
    </row>
    <row r="10" spans="2:20" ht="30" customHeight="1">
      <c r="B10" s="113" t="s">
        <v>51</v>
      </c>
      <c r="C10" s="64" t="s">
        <v>270</v>
      </c>
      <c r="D10" s="64" t="s">
        <v>271</v>
      </c>
      <c r="E10" s="66">
        <v>21</v>
      </c>
      <c r="F10" s="72" t="s">
        <v>50</v>
      </c>
      <c r="G10" s="68">
        <v>18</v>
      </c>
      <c r="H10" s="66">
        <v>21</v>
      </c>
      <c r="I10" s="72" t="s">
        <v>50</v>
      </c>
      <c r="J10" s="68">
        <v>8</v>
      </c>
      <c r="K10" s="66"/>
      <c r="L10" s="72" t="s">
        <v>50</v>
      </c>
      <c r="M10" s="68"/>
      <c r="N10" s="69">
        <f t="shared" si="0"/>
        <v>42</v>
      </c>
      <c r="O10" s="70">
        <f t="shared" si="1"/>
        <v>26</v>
      </c>
      <c r="P10" s="71">
        <f t="shared" si="2"/>
        <v>2</v>
      </c>
      <c r="Q10" s="72">
        <f t="shared" si="3"/>
        <v>0</v>
      </c>
      <c r="R10" s="76">
        <f t="shared" si="4"/>
        <v>1</v>
      </c>
      <c r="S10" s="74">
        <f t="shared" si="4"/>
        <v>0</v>
      </c>
      <c r="T10" s="75"/>
    </row>
    <row r="11" spans="2:20" ht="30" customHeight="1">
      <c r="B11" s="113" t="s">
        <v>53</v>
      </c>
      <c r="C11" s="64" t="s">
        <v>112</v>
      </c>
      <c r="D11" s="64" t="s">
        <v>272</v>
      </c>
      <c r="E11" s="66">
        <v>18</v>
      </c>
      <c r="F11" s="72" t="s">
        <v>50</v>
      </c>
      <c r="G11" s="68">
        <v>21</v>
      </c>
      <c r="H11" s="66">
        <v>19</v>
      </c>
      <c r="I11" s="72" t="s">
        <v>50</v>
      </c>
      <c r="J11" s="68">
        <v>21</v>
      </c>
      <c r="K11" s="66"/>
      <c r="L11" s="72" t="s">
        <v>50</v>
      </c>
      <c r="M11" s="68"/>
      <c r="N11" s="69">
        <f t="shared" si="0"/>
        <v>37</v>
      </c>
      <c r="O11" s="70">
        <f t="shared" si="1"/>
        <v>42</v>
      </c>
      <c r="P11" s="71">
        <f t="shared" si="2"/>
        <v>0</v>
      </c>
      <c r="Q11" s="72">
        <f t="shared" si="3"/>
        <v>2</v>
      </c>
      <c r="R11" s="76">
        <f t="shared" si="4"/>
        <v>0</v>
      </c>
      <c r="S11" s="74">
        <f t="shared" si="4"/>
        <v>1</v>
      </c>
      <c r="T11" s="75"/>
    </row>
    <row r="12" spans="2:20" ht="30" customHeight="1">
      <c r="B12" s="113" t="s">
        <v>55</v>
      </c>
      <c r="C12" s="64" t="s">
        <v>273</v>
      </c>
      <c r="D12" s="64" t="s">
        <v>274</v>
      </c>
      <c r="E12" s="66">
        <v>21</v>
      </c>
      <c r="F12" s="72" t="s">
        <v>50</v>
      </c>
      <c r="G12" s="68">
        <v>14</v>
      </c>
      <c r="H12" s="66">
        <v>21</v>
      </c>
      <c r="I12" s="72" t="s">
        <v>50</v>
      </c>
      <c r="J12" s="68">
        <v>12</v>
      </c>
      <c r="K12" s="66"/>
      <c r="L12" s="72" t="s">
        <v>50</v>
      </c>
      <c r="M12" s="68"/>
      <c r="N12" s="69">
        <f t="shared" si="0"/>
        <v>42</v>
      </c>
      <c r="O12" s="70">
        <f t="shared" si="1"/>
        <v>26</v>
      </c>
      <c r="P12" s="71">
        <f t="shared" si="2"/>
        <v>2</v>
      </c>
      <c r="Q12" s="72">
        <f t="shared" si="3"/>
        <v>0</v>
      </c>
      <c r="R12" s="76">
        <f t="shared" si="4"/>
        <v>1</v>
      </c>
      <c r="S12" s="74">
        <f t="shared" si="4"/>
        <v>0</v>
      </c>
      <c r="T12" s="75"/>
    </row>
    <row r="13" spans="2:20" ht="30" customHeight="1">
      <c r="B13" s="113" t="s">
        <v>56</v>
      </c>
      <c r="C13" s="64" t="s">
        <v>225</v>
      </c>
      <c r="D13" s="64" t="s">
        <v>239</v>
      </c>
      <c r="E13" s="66">
        <v>17</v>
      </c>
      <c r="F13" s="72" t="s">
        <v>50</v>
      </c>
      <c r="G13" s="68">
        <v>21</v>
      </c>
      <c r="H13" s="66">
        <v>21</v>
      </c>
      <c r="I13" s="72" t="s">
        <v>50</v>
      </c>
      <c r="J13" s="68">
        <v>13</v>
      </c>
      <c r="K13" s="66">
        <v>21</v>
      </c>
      <c r="L13" s="72" t="s">
        <v>50</v>
      </c>
      <c r="M13" s="68">
        <v>5</v>
      </c>
      <c r="N13" s="69">
        <f t="shared" si="0"/>
        <v>59</v>
      </c>
      <c r="O13" s="70">
        <f t="shared" si="1"/>
        <v>39</v>
      </c>
      <c r="P13" s="71">
        <f t="shared" si="2"/>
        <v>2</v>
      </c>
      <c r="Q13" s="72">
        <f t="shared" si="3"/>
        <v>1</v>
      </c>
      <c r="R13" s="76">
        <f t="shared" si="4"/>
        <v>1</v>
      </c>
      <c r="S13" s="74">
        <f t="shared" si="4"/>
        <v>0</v>
      </c>
      <c r="T13" s="75"/>
    </row>
    <row r="14" spans="2:20" ht="30" customHeight="1">
      <c r="B14" s="113" t="s">
        <v>58</v>
      </c>
      <c r="C14" s="64" t="s">
        <v>226</v>
      </c>
      <c r="D14" s="64" t="s">
        <v>241</v>
      </c>
      <c r="E14" s="66">
        <v>25</v>
      </c>
      <c r="F14" s="72" t="s">
        <v>50</v>
      </c>
      <c r="G14" s="68">
        <v>23</v>
      </c>
      <c r="H14" s="66">
        <v>21</v>
      </c>
      <c r="I14" s="72" t="s">
        <v>50</v>
      </c>
      <c r="J14" s="68">
        <v>15</v>
      </c>
      <c r="K14" s="66"/>
      <c r="L14" s="72" t="s">
        <v>50</v>
      </c>
      <c r="M14" s="68"/>
      <c r="N14" s="69">
        <f t="shared" si="0"/>
        <v>46</v>
      </c>
      <c r="O14" s="70">
        <f t="shared" si="1"/>
        <v>38</v>
      </c>
      <c r="P14" s="71">
        <f t="shared" si="2"/>
        <v>2</v>
      </c>
      <c r="Q14" s="72">
        <f t="shared" si="3"/>
        <v>0</v>
      </c>
      <c r="R14" s="76">
        <f t="shared" si="4"/>
        <v>1</v>
      </c>
      <c r="S14" s="74">
        <f t="shared" si="4"/>
        <v>0</v>
      </c>
      <c r="T14" s="75"/>
    </row>
    <row r="15" spans="2:20" ht="30" customHeight="1">
      <c r="B15" s="113" t="s">
        <v>59</v>
      </c>
      <c r="C15" s="64" t="s">
        <v>257</v>
      </c>
      <c r="D15" s="64" t="s">
        <v>275</v>
      </c>
      <c r="E15" s="66">
        <v>18</v>
      </c>
      <c r="F15" s="72" t="s">
        <v>50</v>
      </c>
      <c r="G15" s="68">
        <v>21</v>
      </c>
      <c r="H15" s="66">
        <v>14</v>
      </c>
      <c r="I15" s="72" t="s">
        <v>50</v>
      </c>
      <c r="J15" s="68">
        <v>21</v>
      </c>
      <c r="K15" s="66"/>
      <c r="L15" s="72" t="s">
        <v>50</v>
      </c>
      <c r="M15" s="68"/>
      <c r="N15" s="69">
        <f>E15+H15+K15</f>
        <v>32</v>
      </c>
      <c r="O15" s="70">
        <f>G15+J15+M15</f>
        <v>42</v>
      </c>
      <c r="P15" s="71">
        <f>IF(E15&gt;G15,1,0)+IF(H15&gt;J15,1,0)+IF(K15&gt;M15,1,0)</f>
        <v>0</v>
      </c>
      <c r="Q15" s="72">
        <f>IF(E15&lt;G15,1,0)+IF(H15&lt;J15,1,0)+IF(K15&lt;M15,1,0)</f>
        <v>2</v>
      </c>
      <c r="R15" s="76">
        <f t="shared" si="4"/>
        <v>0</v>
      </c>
      <c r="S15" s="74">
        <f t="shared" si="4"/>
        <v>1</v>
      </c>
      <c r="T15" s="75"/>
    </row>
    <row r="16" spans="2:20" ht="30" customHeight="1" thickBot="1">
      <c r="B16" s="113" t="s">
        <v>62</v>
      </c>
      <c r="C16" s="64" t="s">
        <v>228</v>
      </c>
      <c r="D16" s="64" t="s">
        <v>245</v>
      </c>
      <c r="E16" s="66">
        <v>21</v>
      </c>
      <c r="F16" s="72" t="s">
        <v>50</v>
      </c>
      <c r="G16" s="68">
        <v>19</v>
      </c>
      <c r="H16" s="66">
        <v>21</v>
      </c>
      <c r="I16" s="72" t="s">
        <v>50</v>
      </c>
      <c r="J16" s="68">
        <v>8</v>
      </c>
      <c r="K16" s="66"/>
      <c r="L16" s="72" t="s">
        <v>50</v>
      </c>
      <c r="M16" s="68"/>
      <c r="N16" s="69">
        <f>E16+H16+K16</f>
        <v>42</v>
      </c>
      <c r="O16" s="70">
        <f>G16+J16+M16</f>
        <v>27</v>
      </c>
      <c r="P16" s="71">
        <f>IF(E16&gt;G16,1,0)+IF(H16&gt;J16,1,0)+IF(K16&gt;M16,1,0)</f>
        <v>2</v>
      </c>
      <c r="Q16" s="72">
        <f>IF(E16&lt;G16,1,0)+IF(H16&lt;J16,1,0)+IF(K16&lt;M16,1,0)</f>
        <v>0</v>
      </c>
      <c r="R16" s="76">
        <f t="shared" si="4"/>
        <v>1</v>
      </c>
      <c r="S16" s="74">
        <f t="shared" si="4"/>
        <v>0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TJ Spartak Chrást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358</v>
      </c>
      <c r="O17" s="79">
        <f t="shared" si="5"/>
        <v>293</v>
      </c>
      <c r="P17" s="78">
        <f t="shared" si="5"/>
        <v>12</v>
      </c>
      <c r="Q17" s="80">
        <f t="shared" si="5"/>
        <v>6</v>
      </c>
      <c r="R17" s="78">
        <f t="shared" si="5"/>
        <v>6</v>
      </c>
      <c r="S17" s="79">
        <f t="shared" si="5"/>
        <v>2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114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 t="s">
        <v>276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1" ht="12.75">
      <c r="B24" s="91" t="s">
        <v>68</v>
      </c>
      <c r="C24" s="83"/>
      <c r="D24" s="115"/>
      <c r="E24" s="91" t="s">
        <v>69</v>
      </c>
      <c r="F24" s="91"/>
      <c r="G24" s="91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2:21" ht="12.75">
      <c r="B25" s="92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spans="2:21" ht="12.75">
      <c r="B26" s="92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2:21" ht="12.75">
      <c r="B27" s="92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2:21" ht="12.75">
      <c r="B28" s="93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2:21" ht="12.75">
      <c r="B29" s="92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71" t="s">
        <v>34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174" t="s">
        <v>35</v>
      </c>
      <c r="R3" s="175"/>
      <c r="S3" s="171" t="s">
        <v>92</v>
      </c>
      <c r="T3" s="176"/>
    </row>
    <row r="4" spans="2:20" ht="19.5" customHeight="1" thickTop="1">
      <c r="B4" s="42" t="s">
        <v>36</v>
      </c>
      <c r="C4" s="43"/>
      <c r="D4" s="164" t="s">
        <v>22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91</v>
      </c>
      <c r="T4" s="170"/>
    </row>
    <row r="5" spans="2:20" ht="19.5" customHeight="1">
      <c r="B5" s="42" t="s">
        <v>38</v>
      </c>
      <c r="C5" s="44"/>
      <c r="D5" s="142" t="s">
        <v>126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267</v>
      </c>
      <c r="T5" s="148"/>
    </row>
    <row r="6" spans="2:20" ht="19.5" customHeight="1" thickBot="1">
      <c r="B6" s="45" t="s">
        <v>40</v>
      </c>
      <c r="C6" s="112"/>
      <c r="D6" s="149" t="s">
        <v>95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 t="s">
        <v>23</v>
      </c>
      <c r="T6" s="50" t="s">
        <v>42</v>
      </c>
    </row>
    <row r="7" spans="2:20" ht="24.75" customHeight="1">
      <c r="B7" s="51"/>
      <c r="C7" s="52" t="str">
        <f>D4</f>
        <v>TJ Spartak Chrást</v>
      </c>
      <c r="D7" s="52" t="str">
        <f>D5</f>
        <v>TJ Keramika Chlumčany A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113" t="s">
        <v>48</v>
      </c>
      <c r="C9" s="64" t="s">
        <v>220</v>
      </c>
      <c r="D9" s="65" t="s">
        <v>131</v>
      </c>
      <c r="E9" s="66">
        <v>16</v>
      </c>
      <c r="F9" s="67" t="s">
        <v>50</v>
      </c>
      <c r="G9" s="68">
        <v>21</v>
      </c>
      <c r="H9" s="66">
        <v>18</v>
      </c>
      <c r="I9" s="67" t="s">
        <v>50</v>
      </c>
      <c r="J9" s="68">
        <v>21</v>
      </c>
      <c r="K9" s="66"/>
      <c r="L9" s="67" t="s">
        <v>50</v>
      </c>
      <c r="M9" s="68"/>
      <c r="N9" s="69">
        <f aca="true" t="shared" si="0" ref="N9:N14">E9+H9+K9</f>
        <v>34</v>
      </c>
      <c r="O9" s="70">
        <f aca="true" t="shared" si="1" ref="O9:O14">G9+J9+M9</f>
        <v>42</v>
      </c>
      <c r="P9" s="71">
        <f aca="true" t="shared" si="2" ref="P9:P14">IF(E9&gt;G9,1,0)+IF(H9&gt;J9,1,0)+IF(K9&gt;M9,1,0)</f>
        <v>0</v>
      </c>
      <c r="Q9" s="72">
        <f aca="true" t="shared" si="3" ref="Q9:Q14">IF(E9&lt;G9,1,0)+IF(H9&lt;J9,1,0)+IF(K9&lt;M9,1,0)</f>
        <v>2</v>
      </c>
      <c r="R9" s="73">
        <f aca="true" t="shared" si="4" ref="R9:S16">IF(P9=2,1,0)</f>
        <v>0</v>
      </c>
      <c r="S9" s="74">
        <f t="shared" si="4"/>
        <v>1</v>
      </c>
      <c r="T9" s="75"/>
    </row>
    <row r="10" spans="2:20" ht="30" customHeight="1">
      <c r="B10" s="113" t="s">
        <v>51</v>
      </c>
      <c r="C10" s="64" t="s">
        <v>224</v>
      </c>
      <c r="D10" s="64" t="s">
        <v>278</v>
      </c>
      <c r="E10" s="66">
        <v>21</v>
      </c>
      <c r="F10" s="72" t="s">
        <v>50</v>
      </c>
      <c r="G10" s="68">
        <v>14</v>
      </c>
      <c r="H10" s="66">
        <v>21</v>
      </c>
      <c r="I10" s="72" t="s">
        <v>50</v>
      </c>
      <c r="J10" s="68">
        <v>10</v>
      </c>
      <c r="K10" s="66"/>
      <c r="L10" s="72" t="s">
        <v>50</v>
      </c>
      <c r="M10" s="68"/>
      <c r="N10" s="69">
        <f t="shared" si="0"/>
        <v>42</v>
      </c>
      <c r="O10" s="70">
        <f t="shared" si="1"/>
        <v>24</v>
      </c>
      <c r="P10" s="71">
        <f t="shared" si="2"/>
        <v>2</v>
      </c>
      <c r="Q10" s="72">
        <f t="shared" si="3"/>
        <v>0</v>
      </c>
      <c r="R10" s="76">
        <f t="shared" si="4"/>
        <v>1</v>
      </c>
      <c r="S10" s="74">
        <f t="shared" si="4"/>
        <v>0</v>
      </c>
      <c r="T10" s="75"/>
    </row>
    <row r="11" spans="2:20" ht="30" customHeight="1">
      <c r="B11" s="113" t="s">
        <v>53</v>
      </c>
      <c r="C11" s="64" t="s">
        <v>112</v>
      </c>
      <c r="D11" s="64" t="s">
        <v>279</v>
      </c>
      <c r="E11" s="66">
        <v>13</v>
      </c>
      <c r="F11" s="72" t="s">
        <v>50</v>
      </c>
      <c r="G11" s="68">
        <v>21</v>
      </c>
      <c r="H11" s="66">
        <v>12</v>
      </c>
      <c r="I11" s="72" t="s">
        <v>50</v>
      </c>
      <c r="J11" s="68">
        <v>21</v>
      </c>
      <c r="K11" s="66"/>
      <c r="L11" s="72" t="s">
        <v>50</v>
      </c>
      <c r="M11" s="68"/>
      <c r="N11" s="69">
        <f t="shared" si="0"/>
        <v>25</v>
      </c>
      <c r="O11" s="70">
        <f t="shared" si="1"/>
        <v>42</v>
      </c>
      <c r="P11" s="71">
        <f t="shared" si="2"/>
        <v>0</v>
      </c>
      <c r="Q11" s="72">
        <f t="shared" si="3"/>
        <v>2</v>
      </c>
      <c r="R11" s="76">
        <f t="shared" si="4"/>
        <v>0</v>
      </c>
      <c r="S11" s="74">
        <f t="shared" si="4"/>
        <v>1</v>
      </c>
      <c r="T11" s="75"/>
    </row>
    <row r="12" spans="2:20" ht="30" customHeight="1">
      <c r="B12" s="113" t="s">
        <v>55</v>
      </c>
      <c r="C12" s="64" t="s">
        <v>280</v>
      </c>
      <c r="D12" s="64" t="s">
        <v>281</v>
      </c>
      <c r="E12" s="66">
        <v>12</v>
      </c>
      <c r="F12" s="72" t="s">
        <v>50</v>
      </c>
      <c r="G12" s="68">
        <v>21</v>
      </c>
      <c r="H12" s="66">
        <v>19</v>
      </c>
      <c r="I12" s="72" t="s">
        <v>50</v>
      </c>
      <c r="J12" s="68">
        <v>21</v>
      </c>
      <c r="K12" s="66"/>
      <c r="L12" s="72" t="s">
        <v>50</v>
      </c>
      <c r="M12" s="68"/>
      <c r="N12" s="69">
        <f t="shared" si="0"/>
        <v>31</v>
      </c>
      <c r="O12" s="70">
        <f t="shared" si="1"/>
        <v>42</v>
      </c>
      <c r="P12" s="71">
        <f t="shared" si="2"/>
        <v>0</v>
      </c>
      <c r="Q12" s="72">
        <f t="shared" si="3"/>
        <v>2</v>
      </c>
      <c r="R12" s="76">
        <f t="shared" si="4"/>
        <v>0</v>
      </c>
      <c r="S12" s="74">
        <f t="shared" si="4"/>
        <v>1</v>
      </c>
      <c r="T12" s="75"/>
    </row>
    <row r="13" spans="2:20" ht="30" customHeight="1">
      <c r="B13" s="113" t="s">
        <v>56</v>
      </c>
      <c r="C13" s="64" t="s">
        <v>225</v>
      </c>
      <c r="D13" s="64" t="s">
        <v>193</v>
      </c>
      <c r="E13" s="66">
        <v>19</v>
      </c>
      <c r="F13" s="72" t="s">
        <v>50</v>
      </c>
      <c r="G13" s="68">
        <v>21</v>
      </c>
      <c r="H13" s="66">
        <v>13</v>
      </c>
      <c r="I13" s="72" t="s">
        <v>50</v>
      </c>
      <c r="J13" s="68">
        <v>21</v>
      </c>
      <c r="K13" s="66"/>
      <c r="L13" s="72" t="s">
        <v>50</v>
      </c>
      <c r="M13" s="68"/>
      <c r="N13" s="69">
        <f t="shared" si="0"/>
        <v>32</v>
      </c>
      <c r="O13" s="70">
        <f t="shared" si="1"/>
        <v>42</v>
      </c>
      <c r="P13" s="71">
        <f t="shared" si="2"/>
        <v>0</v>
      </c>
      <c r="Q13" s="72">
        <f t="shared" si="3"/>
        <v>2</v>
      </c>
      <c r="R13" s="76">
        <f t="shared" si="4"/>
        <v>0</v>
      </c>
      <c r="S13" s="74">
        <f t="shared" si="4"/>
        <v>1</v>
      </c>
      <c r="T13" s="75"/>
    </row>
    <row r="14" spans="2:20" ht="30" customHeight="1">
      <c r="B14" s="113" t="s">
        <v>58</v>
      </c>
      <c r="C14" s="64" t="s">
        <v>226</v>
      </c>
      <c r="D14" s="64" t="s">
        <v>240</v>
      </c>
      <c r="E14" s="66">
        <v>22</v>
      </c>
      <c r="F14" s="72" t="s">
        <v>50</v>
      </c>
      <c r="G14" s="68">
        <v>20</v>
      </c>
      <c r="H14" s="66">
        <v>14</v>
      </c>
      <c r="I14" s="72" t="s">
        <v>50</v>
      </c>
      <c r="J14" s="68">
        <v>21</v>
      </c>
      <c r="K14" s="66">
        <v>21</v>
      </c>
      <c r="L14" s="72" t="s">
        <v>50</v>
      </c>
      <c r="M14" s="68">
        <v>17</v>
      </c>
      <c r="N14" s="69">
        <f t="shared" si="0"/>
        <v>57</v>
      </c>
      <c r="O14" s="70">
        <f t="shared" si="1"/>
        <v>58</v>
      </c>
      <c r="P14" s="71">
        <f t="shared" si="2"/>
        <v>2</v>
      </c>
      <c r="Q14" s="72">
        <f t="shared" si="3"/>
        <v>1</v>
      </c>
      <c r="R14" s="76">
        <f t="shared" si="4"/>
        <v>1</v>
      </c>
      <c r="S14" s="74">
        <f t="shared" si="4"/>
        <v>0</v>
      </c>
      <c r="T14" s="75"/>
    </row>
    <row r="15" spans="2:20" ht="30" customHeight="1">
      <c r="B15" s="113" t="s">
        <v>59</v>
      </c>
      <c r="C15" s="64" t="s">
        <v>282</v>
      </c>
      <c r="D15" s="64" t="s">
        <v>196</v>
      </c>
      <c r="E15" s="66">
        <v>0</v>
      </c>
      <c r="F15" s="72" t="s">
        <v>50</v>
      </c>
      <c r="G15" s="68">
        <v>21</v>
      </c>
      <c r="H15" s="66">
        <v>0</v>
      </c>
      <c r="I15" s="72" t="s">
        <v>50</v>
      </c>
      <c r="J15" s="68">
        <v>21</v>
      </c>
      <c r="K15" s="66"/>
      <c r="L15" s="72" t="s">
        <v>50</v>
      </c>
      <c r="M15" s="68"/>
      <c r="N15" s="69">
        <f>E15+H15+K15</f>
        <v>0</v>
      </c>
      <c r="O15" s="70">
        <f>G15+J15+M15</f>
        <v>42</v>
      </c>
      <c r="P15" s="71">
        <f>IF(E15&gt;G15,1,0)+IF(H15&gt;J15,1,0)+IF(K15&gt;M15,1,0)</f>
        <v>0</v>
      </c>
      <c r="Q15" s="72">
        <f>IF(E15&lt;G15,1,0)+IF(H15&lt;J15,1,0)+IF(K15&lt;M15,1,0)</f>
        <v>2</v>
      </c>
      <c r="R15" s="76">
        <f t="shared" si="4"/>
        <v>0</v>
      </c>
      <c r="S15" s="74">
        <f t="shared" si="4"/>
        <v>1</v>
      </c>
      <c r="T15" s="75"/>
    </row>
    <row r="16" spans="2:20" ht="30" customHeight="1" thickBot="1">
      <c r="B16" s="113" t="s">
        <v>62</v>
      </c>
      <c r="C16" s="64" t="s">
        <v>228</v>
      </c>
      <c r="D16" s="64" t="s">
        <v>244</v>
      </c>
      <c r="E16" s="66">
        <v>8</v>
      </c>
      <c r="F16" s="72" t="s">
        <v>50</v>
      </c>
      <c r="G16" s="68">
        <v>21</v>
      </c>
      <c r="H16" s="66">
        <v>17</v>
      </c>
      <c r="I16" s="72" t="s">
        <v>50</v>
      </c>
      <c r="J16" s="68">
        <v>21</v>
      </c>
      <c r="K16" s="66"/>
      <c r="L16" s="72" t="s">
        <v>50</v>
      </c>
      <c r="M16" s="68"/>
      <c r="N16" s="69">
        <f>E16+H16+K16</f>
        <v>25</v>
      </c>
      <c r="O16" s="70">
        <f>G16+J16+M16</f>
        <v>42</v>
      </c>
      <c r="P16" s="71">
        <f>IF(E16&gt;G16,1,0)+IF(H16&gt;J16,1,0)+IF(K16&gt;M16,1,0)</f>
        <v>0</v>
      </c>
      <c r="Q16" s="72">
        <f>IF(E16&lt;G16,1,0)+IF(H16&lt;J16,1,0)+IF(K16&lt;M16,1,0)</f>
        <v>2</v>
      </c>
      <c r="R16" s="76">
        <f t="shared" si="4"/>
        <v>0</v>
      </c>
      <c r="S16" s="74">
        <f t="shared" si="4"/>
        <v>1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TJ Keramika Chlumčany A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246</v>
      </c>
      <c r="O17" s="79">
        <f t="shared" si="5"/>
        <v>334</v>
      </c>
      <c r="P17" s="78">
        <f t="shared" si="5"/>
        <v>4</v>
      </c>
      <c r="Q17" s="80">
        <f t="shared" si="5"/>
        <v>13</v>
      </c>
      <c r="R17" s="78">
        <f t="shared" si="5"/>
        <v>2</v>
      </c>
      <c r="S17" s="79">
        <f t="shared" si="5"/>
        <v>6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114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 t="s">
        <v>276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1" ht="12.75">
      <c r="B24" s="91" t="s">
        <v>68</v>
      </c>
      <c r="C24" s="83"/>
      <c r="D24" s="115"/>
      <c r="E24" s="91" t="s">
        <v>69</v>
      </c>
      <c r="F24" s="91"/>
      <c r="G24" s="91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2:21" ht="12.75">
      <c r="B25" s="92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spans="2:21" ht="12.75">
      <c r="B26" s="92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2:21" ht="12.75">
      <c r="B27" s="92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2:21" ht="12.75">
      <c r="B28" s="93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2:21" ht="12.75">
      <c r="B29" s="92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71" t="s">
        <v>34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174" t="s">
        <v>35</v>
      </c>
      <c r="R3" s="175"/>
      <c r="S3" s="171" t="s">
        <v>184</v>
      </c>
      <c r="T3" s="176"/>
    </row>
    <row r="4" spans="2:20" ht="19.5" customHeight="1" thickTop="1">
      <c r="B4" s="42" t="s">
        <v>36</v>
      </c>
      <c r="C4" s="43"/>
      <c r="D4" s="164" t="s">
        <v>126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232</v>
      </c>
      <c r="T4" s="170"/>
    </row>
    <row r="5" spans="2:20" ht="19.5" customHeight="1">
      <c r="B5" s="42" t="s">
        <v>38</v>
      </c>
      <c r="C5" s="44"/>
      <c r="D5" s="142" t="s">
        <v>24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149</v>
      </c>
      <c r="T5" s="148"/>
    </row>
    <row r="6" spans="2:20" ht="19.5" customHeight="1" thickBot="1">
      <c r="B6" s="45" t="s">
        <v>40</v>
      </c>
      <c r="C6" s="112"/>
      <c r="D6" s="149" t="s">
        <v>95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>
        <v>4</v>
      </c>
      <c r="T6" s="50" t="s">
        <v>42</v>
      </c>
    </row>
    <row r="7" spans="2:20" ht="24.75" customHeight="1">
      <c r="B7" s="51"/>
      <c r="C7" s="52" t="str">
        <f>D4</f>
        <v>TJ Keramika Chlumčany A</v>
      </c>
      <c r="D7" s="52" t="str">
        <f>D5</f>
        <v>SK Jupiter B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113" t="s">
        <v>48</v>
      </c>
      <c r="C9" s="64" t="s">
        <v>187</v>
      </c>
      <c r="D9" s="65" t="s">
        <v>233</v>
      </c>
      <c r="E9" s="66">
        <v>18</v>
      </c>
      <c r="F9" s="67" t="s">
        <v>50</v>
      </c>
      <c r="G9" s="68">
        <v>21</v>
      </c>
      <c r="H9" s="66">
        <v>19</v>
      </c>
      <c r="I9" s="67" t="s">
        <v>50</v>
      </c>
      <c r="J9" s="68">
        <v>21</v>
      </c>
      <c r="K9" s="66"/>
      <c r="L9" s="67" t="s">
        <v>50</v>
      </c>
      <c r="M9" s="68"/>
      <c r="N9" s="69">
        <f aca="true" t="shared" si="0" ref="N9:N14">E9+H9+K9</f>
        <v>37</v>
      </c>
      <c r="O9" s="70">
        <f aca="true" t="shared" si="1" ref="O9:O14">G9+J9+M9</f>
        <v>42</v>
      </c>
      <c r="P9" s="71">
        <f aca="true" t="shared" si="2" ref="P9:P14">IF(E9&gt;G9,1,0)+IF(H9&gt;J9,1,0)+IF(K9&gt;M9,1,0)</f>
        <v>0</v>
      </c>
      <c r="Q9" s="72">
        <f aca="true" t="shared" si="3" ref="Q9:Q14">IF(E9&lt;G9,1,0)+IF(H9&lt;J9,1,0)+IF(K9&lt;M9,1,0)</f>
        <v>2</v>
      </c>
      <c r="R9" s="73">
        <f aca="true" t="shared" si="4" ref="R9:S16">IF(P9=2,1,0)</f>
        <v>0</v>
      </c>
      <c r="S9" s="74">
        <f t="shared" si="4"/>
        <v>1</v>
      </c>
      <c r="T9" s="75"/>
    </row>
    <row r="10" spans="2:20" ht="30" customHeight="1">
      <c r="B10" s="113" t="s">
        <v>51</v>
      </c>
      <c r="C10" s="64" t="s">
        <v>234</v>
      </c>
      <c r="D10" s="64" t="s">
        <v>235</v>
      </c>
      <c r="E10" s="66">
        <v>21</v>
      </c>
      <c r="F10" s="72" t="s">
        <v>50</v>
      </c>
      <c r="G10" s="68">
        <v>14</v>
      </c>
      <c r="H10" s="66">
        <v>16</v>
      </c>
      <c r="I10" s="72" t="s">
        <v>50</v>
      </c>
      <c r="J10" s="68">
        <v>21</v>
      </c>
      <c r="K10" s="66">
        <v>21</v>
      </c>
      <c r="L10" s="72" t="s">
        <v>50</v>
      </c>
      <c r="M10" s="68">
        <v>18</v>
      </c>
      <c r="N10" s="69">
        <f t="shared" si="0"/>
        <v>58</v>
      </c>
      <c r="O10" s="70">
        <f t="shared" si="1"/>
        <v>53</v>
      </c>
      <c r="P10" s="71">
        <f t="shared" si="2"/>
        <v>2</v>
      </c>
      <c r="Q10" s="72">
        <f t="shared" si="3"/>
        <v>1</v>
      </c>
      <c r="R10" s="76">
        <f t="shared" si="4"/>
        <v>1</v>
      </c>
      <c r="S10" s="74">
        <f t="shared" si="4"/>
        <v>0</v>
      </c>
      <c r="T10" s="75"/>
    </row>
    <row r="11" spans="2:20" ht="30" customHeight="1">
      <c r="B11" s="113" t="s">
        <v>53</v>
      </c>
      <c r="C11" s="64" t="s">
        <v>190</v>
      </c>
      <c r="D11" s="64" t="s">
        <v>236</v>
      </c>
      <c r="E11" s="66">
        <v>22</v>
      </c>
      <c r="F11" s="72" t="s">
        <v>50</v>
      </c>
      <c r="G11" s="68">
        <v>20</v>
      </c>
      <c r="H11" s="66">
        <v>26</v>
      </c>
      <c r="I11" s="72" t="s">
        <v>50</v>
      </c>
      <c r="J11" s="68">
        <v>24</v>
      </c>
      <c r="K11" s="66"/>
      <c r="L11" s="72" t="s">
        <v>50</v>
      </c>
      <c r="M11" s="68"/>
      <c r="N11" s="69">
        <f t="shared" si="0"/>
        <v>48</v>
      </c>
      <c r="O11" s="70">
        <f t="shared" si="1"/>
        <v>44</v>
      </c>
      <c r="P11" s="71">
        <f t="shared" si="2"/>
        <v>2</v>
      </c>
      <c r="Q11" s="72">
        <f t="shared" si="3"/>
        <v>0</v>
      </c>
      <c r="R11" s="76">
        <f t="shared" si="4"/>
        <v>1</v>
      </c>
      <c r="S11" s="74">
        <f t="shared" si="4"/>
        <v>0</v>
      </c>
      <c r="T11" s="75"/>
    </row>
    <row r="12" spans="2:20" ht="30" customHeight="1">
      <c r="B12" s="113" t="s">
        <v>55</v>
      </c>
      <c r="C12" s="64" t="s">
        <v>237</v>
      </c>
      <c r="D12" s="64" t="s">
        <v>238</v>
      </c>
      <c r="E12" s="66">
        <v>21</v>
      </c>
      <c r="F12" s="72" t="s">
        <v>50</v>
      </c>
      <c r="G12" s="68">
        <v>13</v>
      </c>
      <c r="H12" s="66">
        <v>21</v>
      </c>
      <c r="I12" s="72" t="s">
        <v>50</v>
      </c>
      <c r="J12" s="68">
        <v>11</v>
      </c>
      <c r="K12" s="66"/>
      <c r="L12" s="72" t="s">
        <v>50</v>
      </c>
      <c r="M12" s="68"/>
      <c r="N12" s="69">
        <f t="shared" si="0"/>
        <v>42</v>
      </c>
      <c r="O12" s="70">
        <f t="shared" si="1"/>
        <v>24</v>
      </c>
      <c r="P12" s="71">
        <f t="shared" si="2"/>
        <v>2</v>
      </c>
      <c r="Q12" s="72">
        <f t="shared" si="3"/>
        <v>0</v>
      </c>
      <c r="R12" s="76">
        <f t="shared" si="4"/>
        <v>1</v>
      </c>
      <c r="S12" s="74">
        <f t="shared" si="4"/>
        <v>0</v>
      </c>
      <c r="T12" s="75"/>
    </row>
    <row r="13" spans="2:20" ht="30" customHeight="1">
      <c r="B13" s="113" t="s">
        <v>56</v>
      </c>
      <c r="C13" s="64" t="s">
        <v>141</v>
      </c>
      <c r="D13" s="64" t="s">
        <v>239</v>
      </c>
      <c r="E13" s="66">
        <v>21</v>
      </c>
      <c r="F13" s="72" t="s">
        <v>50</v>
      </c>
      <c r="G13" s="68">
        <v>14</v>
      </c>
      <c r="H13" s="66">
        <v>21</v>
      </c>
      <c r="I13" s="72" t="s">
        <v>50</v>
      </c>
      <c r="J13" s="68">
        <v>10</v>
      </c>
      <c r="K13" s="66"/>
      <c r="L13" s="72" t="s">
        <v>50</v>
      </c>
      <c r="M13" s="68"/>
      <c r="N13" s="69">
        <f t="shared" si="0"/>
        <v>42</v>
      </c>
      <c r="O13" s="70">
        <f t="shared" si="1"/>
        <v>24</v>
      </c>
      <c r="P13" s="71">
        <f t="shared" si="2"/>
        <v>2</v>
      </c>
      <c r="Q13" s="72">
        <f t="shared" si="3"/>
        <v>0</v>
      </c>
      <c r="R13" s="76">
        <f t="shared" si="4"/>
        <v>1</v>
      </c>
      <c r="S13" s="74">
        <f t="shared" si="4"/>
        <v>0</v>
      </c>
      <c r="T13" s="75"/>
    </row>
    <row r="14" spans="2:20" ht="30" customHeight="1">
      <c r="B14" s="113" t="s">
        <v>58</v>
      </c>
      <c r="C14" s="64" t="s">
        <v>240</v>
      </c>
      <c r="D14" s="64" t="s">
        <v>241</v>
      </c>
      <c r="E14" s="66">
        <v>21</v>
      </c>
      <c r="F14" s="72" t="s">
        <v>50</v>
      </c>
      <c r="G14" s="68">
        <v>17</v>
      </c>
      <c r="H14" s="66">
        <v>21</v>
      </c>
      <c r="I14" s="72" t="s">
        <v>50</v>
      </c>
      <c r="J14" s="68">
        <v>7</v>
      </c>
      <c r="K14" s="66"/>
      <c r="L14" s="72" t="s">
        <v>50</v>
      </c>
      <c r="M14" s="68"/>
      <c r="N14" s="69">
        <f t="shared" si="0"/>
        <v>42</v>
      </c>
      <c r="O14" s="70">
        <f t="shared" si="1"/>
        <v>24</v>
      </c>
      <c r="P14" s="71">
        <f t="shared" si="2"/>
        <v>2</v>
      </c>
      <c r="Q14" s="72">
        <f t="shared" si="3"/>
        <v>0</v>
      </c>
      <c r="R14" s="76">
        <f t="shared" si="4"/>
        <v>1</v>
      </c>
      <c r="S14" s="74">
        <f t="shared" si="4"/>
        <v>0</v>
      </c>
      <c r="T14" s="75"/>
    </row>
    <row r="15" spans="2:20" ht="30" customHeight="1">
      <c r="B15" s="113" t="s">
        <v>59</v>
      </c>
      <c r="C15" s="64" t="s">
        <v>242</v>
      </c>
      <c r="D15" s="64" t="s">
        <v>243</v>
      </c>
      <c r="E15" s="66">
        <v>21</v>
      </c>
      <c r="F15" s="72" t="s">
        <v>50</v>
      </c>
      <c r="G15" s="68">
        <v>19</v>
      </c>
      <c r="H15" s="66">
        <v>21</v>
      </c>
      <c r="I15" s="72" t="s">
        <v>50</v>
      </c>
      <c r="J15" s="68">
        <v>16</v>
      </c>
      <c r="K15" s="66"/>
      <c r="L15" s="72" t="s">
        <v>50</v>
      </c>
      <c r="M15" s="68"/>
      <c r="N15" s="69">
        <f>E15+H15+K15</f>
        <v>42</v>
      </c>
      <c r="O15" s="70">
        <f>G15+J15+M15</f>
        <v>35</v>
      </c>
      <c r="P15" s="71">
        <f>IF(E15&gt;G15,1,0)+IF(H15&gt;J15,1,0)+IF(K15&gt;M15,1,0)</f>
        <v>2</v>
      </c>
      <c r="Q15" s="72">
        <f>IF(E15&lt;G15,1,0)+IF(H15&lt;J15,1,0)+IF(K15&lt;M15,1,0)</f>
        <v>0</v>
      </c>
      <c r="R15" s="76">
        <f t="shared" si="4"/>
        <v>1</v>
      </c>
      <c r="S15" s="74">
        <f t="shared" si="4"/>
        <v>0</v>
      </c>
      <c r="T15" s="75"/>
    </row>
    <row r="16" spans="2:20" ht="30" customHeight="1" thickBot="1">
      <c r="B16" s="113" t="s">
        <v>62</v>
      </c>
      <c r="C16" s="64" t="s">
        <v>244</v>
      </c>
      <c r="D16" s="64" t="s">
        <v>245</v>
      </c>
      <c r="E16" s="66">
        <v>21</v>
      </c>
      <c r="F16" s="72" t="s">
        <v>50</v>
      </c>
      <c r="G16" s="68">
        <v>12</v>
      </c>
      <c r="H16" s="66">
        <v>21</v>
      </c>
      <c r="I16" s="72" t="s">
        <v>50</v>
      </c>
      <c r="J16" s="68">
        <v>13</v>
      </c>
      <c r="K16" s="66"/>
      <c r="L16" s="72" t="s">
        <v>50</v>
      </c>
      <c r="M16" s="68"/>
      <c r="N16" s="69">
        <f>E16+H16+K16</f>
        <v>42</v>
      </c>
      <c r="O16" s="70">
        <f>G16+J16+M16</f>
        <v>25</v>
      </c>
      <c r="P16" s="71">
        <f>IF(E16&gt;G16,1,0)+IF(H16&gt;J16,1,0)+IF(K16&gt;M16,1,0)</f>
        <v>2</v>
      </c>
      <c r="Q16" s="72">
        <f>IF(E16&lt;G16,1,0)+IF(H16&lt;J16,1,0)+IF(K16&lt;M16,1,0)</f>
        <v>0</v>
      </c>
      <c r="R16" s="76">
        <f t="shared" si="4"/>
        <v>1</v>
      </c>
      <c r="S16" s="74">
        <f t="shared" si="4"/>
        <v>0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TJ Keramika Chlumčany A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353</v>
      </c>
      <c r="O17" s="79">
        <f t="shared" si="5"/>
        <v>271</v>
      </c>
      <c r="P17" s="78">
        <f t="shared" si="5"/>
        <v>14</v>
      </c>
      <c r="Q17" s="80">
        <f t="shared" si="5"/>
        <v>3</v>
      </c>
      <c r="R17" s="78">
        <f t="shared" si="5"/>
        <v>7</v>
      </c>
      <c r="S17" s="79">
        <f t="shared" si="5"/>
        <v>1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114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1" ht="12.75">
      <c r="B24" s="91" t="s">
        <v>68</v>
      </c>
      <c r="C24" s="83"/>
      <c r="D24" s="115"/>
      <c r="E24" s="91" t="s">
        <v>69</v>
      </c>
      <c r="F24" s="91"/>
      <c r="G24" s="91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2:21" ht="12.75">
      <c r="B25" s="92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spans="2:21" ht="12.75">
      <c r="B26" s="92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2:21" ht="12.75">
      <c r="B27" s="92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2:21" ht="12.75">
      <c r="B28" s="93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2:21" ht="12.75">
      <c r="B29" s="92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71" t="s">
        <v>34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174" t="s">
        <v>35</v>
      </c>
      <c r="R3" s="175"/>
      <c r="S3" s="171" t="s">
        <v>92</v>
      </c>
      <c r="T3" s="176"/>
    </row>
    <row r="4" spans="2:20" ht="19.5" customHeight="1" thickTop="1">
      <c r="B4" s="42" t="s">
        <v>36</v>
      </c>
      <c r="C4" s="43"/>
      <c r="D4" s="164" t="s">
        <v>22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232</v>
      </c>
      <c r="T4" s="170"/>
    </row>
    <row r="5" spans="2:20" ht="19.5" customHeight="1">
      <c r="B5" s="42" t="s">
        <v>38</v>
      </c>
      <c r="C5" s="44"/>
      <c r="D5" s="142" t="s">
        <v>1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149</v>
      </c>
      <c r="T5" s="148"/>
    </row>
    <row r="6" spans="2:20" ht="19.5" customHeight="1" thickBot="1">
      <c r="B6" s="45" t="s">
        <v>40</v>
      </c>
      <c r="C6" s="112"/>
      <c r="D6" s="149" t="s">
        <v>246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 t="s">
        <v>9</v>
      </c>
      <c r="T6" s="50" t="s">
        <v>42</v>
      </c>
    </row>
    <row r="7" spans="2:20" ht="24.75" customHeight="1">
      <c r="B7" s="51"/>
      <c r="C7" s="52" t="str">
        <f>D4</f>
        <v>TJ Spartak Chrást</v>
      </c>
      <c r="D7" s="52" t="str">
        <f>D5</f>
        <v>SK Jupiter A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113" t="s">
        <v>48</v>
      </c>
      <c r="C9" s="64" t="s">
        <v>252</v>
      </c>
      <c r="D9" s="65" t="s">
        <v>253</v>
      </c>
      <c r="E9" s="66">
        <v>12</v>
      </c>
      <c r="F9" s="67" t="s">
        <v>50</v>
      </c>
      <c r="G9" s="68">
        <v>21</v>
      </c>
      <c r="H9" s="66">
        <v>12</v>
      </c>
      <c r="I9" s="67" t="s">
        <v>50</v>
      </c>
      <c r="J9" s="68">
        <v>21</v>
      </c>
      <c r="K9" s="66"/>
      <c r="L9" s="67" t="s">
        <v>50</v>
      </c>
      <c r="M9" s="68"/>
      <c r="N9" s="69">
        <f aca="true" t="shared" si="0" ref="N9:N14">E9+H9+K9</f>
        <v>24</v>
      </c>
      <c r="O9" s="70">
        <f aca="true" t="shared" si="1" ref="O9:O14">G9+J9+M9</f>
        <v>42</v>
      </c>
      <c r="P9" s="71">
        <f aca="true" t="shared" si="2" ref="P9:P14">IF(E9&gt;G9,1,0)+IF(H9&gt;J9,1,0)+IF(K9&gt;M9,1,0)</f>
        <v>0</v>
      </c>
      <c r="Q9" s="72">
        <f aca="true" t="shared" si="3" ref="Q9:Q14">IF(E9&lt;G9,1,0)+IF(H9&lt;J9,1,0)+IF(K9&lt;M9,1,0)</f>
        <v>2</v>
      </c>
      <c r="R9" s="73">
        <f aca="true" t="shared" si="4" ref="R9:S16">IF(P9=2,1,0)</f>
        <v>0</v>
      </c>
      <c r="S9" s="74">
        <f t="shared" si="4"/>
        <v>1</v>
      </c>
      <c r="T9" s="75"/>
    </row>
    <row r="10" spans="2:20" ht="30" customHeight="1">
      <c r="B10" s="113" t="s">
        <v>51</v>
      </c>
      <c r="C10" s="64" t="s">
        <v>254</v>
      </c>
      <c r="D10" s="64" t="s">
        <v>211</v>
      </c>
      <c r="E10" s="66">
        <v>21</v>
      </c>
      <c r="F10" s="72" t="s">
        <v>50</v>
      </c>
      <c r="G10" s="68">
        <v>18</v>
      </c>
      <c r="H10" s="66">
        <v>22</v>
      </c>
      <c r="I10" s="72" t="s">
        <v>50</v>
      </c>
      <c r="J10" s="68">
        <v>20</v>
      </c>
      <c r="K10" s="66"/>
      <c r="L10" s="72" t="s">
        <v>50</v>
      </c>
      <c r="M10" s="68"/>
      <c r="N10" s="69">
        <f t="shared" si="0"/>
        <v>43</v>
      </c>
      <c r="O10" s="70">
        <f t="shared" si="1"/>
        <v>38</v>
      </c>
      <c r="P10" s="71">
        <f t="shared" si="2"/>
        <v>2</v>
      </c>
      <c r="Q10" s="72">
        <f t="shared" si="3"/>
        <v>0</v>
      </c>
      <c r="R10" s="76">
        <f t="shared" si="4"/>
        <v>1</v>
      </c>
      <c r="S10" s="74">
        <f t="shared" si="4"/>
        <v>0</v>
      </c>
      <c r="T10" s="75"/>
    </row>
    <row r="11" spans="2:20" ht="30" customHeight="1">
      <c r="B11" s="113" t="s">
        <v>53</v>
      </c>
      <c r="C11" s="64" t="s">
        <v>112</v>
      </c>
      <c r="D11" s="64" t="s">
        <v>209</v>
      </c>
      <c r="E11" s="66">
        <v>21</v>
      </c>
      <c r="F11" s="72" t="s">
        <v>50</v>
      </c>
      <c r="G11" s="68">
        <v>0</v>
      </c>
      <c r="H11" s="66">
        <v>21</v>
      </c>
      <c r="I11" s="72" t="s">
        <v>50</v>
      </c>
      <c r="J11" s="68">
        <v>0</v>
      </c>
      <c r="K11" s="66"/>
      <c r="L11" s="72" t="s">
        <v>50</v>
      </c>
      <c r="M11" s="68"/>
      <c r="N11" s="69">
        <f t="shared" si="0"/>
        <v>42</v>
      </c>
      <c r="O11" s="70">
        <f t="shared" si="1"/>
        <v>0</v>
      </c>
      <c r="P11" s="71">
        <f t="shared" si="2"/>
        <v>2</v>
      </c>
      <c r="Q11" s="72">
        <f t="shared" si="3"/>
        <v>0</v>
      </c>
      <c r="R11" s="76">
        <f t="shared" si="4"/>
        <v>1</v>
      </c>
      <c r="S11" s="74">
        <f t="shared" si="4"/>
        <v>0</v>
      </c>
      <c r="T11" s="75"/>
    </row>
    <row r="12" spans="2:20" ht="30" customHeight="1">
      <c r="B12" s="113" t="s">
        <v>55</v>
      </c>
      <c r="C12" s="64" t="s">
        <v>255</v>
      </c>
      <c r="D12" s="64" t="s">
        <v>256</v>
      </c>
      <c r="E12" s="66">
        <v>16</v>
      </c>
      <c r="F12" s="72" t="s">
        <v>50</v>
      </c>
      <c r="G12" s="68">
        <v>21</v>
      </c>
      <c r="H12" s="66">
        <v>21</v>
      </c>
      <c r="I12" s="72" t="s">
        <v>50</v>
      </c>
      <c r="J12" s="68">
        <v>15</v>
      </c>
      <c r="K12" s="66">
        <v>15</v>
      </c>
      <c r="L12" s="72" t="s">
        <v>50</v>
      </c>
      <c r="M12" s="68">
        <v>21</v>
      </c>
      <c r="N12" s="69">
        <f t="shared" si="0"/>
        <v>52</v>
      </c>
      <c r="O12" s="70">
        <f t="shared" si="1"/>
        <v>57</v>
      </c>
      <c r="P12" s="71">
        <f t="shared" si="2"/>
        <v>1</v>
      </c>
      <c r="Q12" s="72">
        <f t="shared" si="3"/>
        <v>2</v>
      </c>
      <c r="R12" s="76">
        <f t="shared" si="4"/>
        <v>0</v>
      </c>
      <c r="S12" s="74">
        <f t="shared" si="4"/>
        <v>1</v>
      </c>
      <c r="T12" s="75"/>
    </row>
    <row r="13" spans="2:20" ht="30" customHeight="1">
      <c r="B13" s="113" t="s">
        <v>56</v>
      </c>
      <c r="C13" s="64" t="s">
        <v>198</v>
      </c>
      <c r="D13" s="64" t="s">
        <v>251</v>
      </c>
      <c r="E13" s="66">
        <v>15</v>
      </c>
      <c r="F13" s="72" t="s">
        <v>50</v>
      </c>
      <c r="G13" s="68">
        <v>21</v>
      </c>
      <c r="H13" s="66">
        <v>11</v>
      </c>
      <c r="I13" s="72" t="s">
        <v>50</v>
      </c>
      <c r="J13" s="68">
        <v>21</v>
      </c>
      <c r="K13" s="66"/>
      <c r="L13" s="72" t="s">
        <v>50</v>
      </c>
      <c r="M13" s="68"/>
      <c r="N13" s="69">
        <f t="shared" si="0"/>
        <v>26</v>
      </c>
      <c r="O13" s="70">
        <f t="shared" si="1"/>
        <v>42</v>
      </c>
      <c r="P13" s="71">
        <f t="shared" si="2"/>
        <v>0</v>
      </c>
      <c r="Q13" s="72">
        <f t="shared" si="3"/>
        <v>2</v>
      </c>
      <c r="R13" s="76">
        <f t="shared" si="4"/>
        <v>0</v>
      </c>
      <c r="S13" s="74">
        <f t="shared" si="4"/>
        <v>1</v>
      </c>
      <c r="T13" s="75"/>
    </row>
    <row r="14" spans="2:20" ht="30" customHeight="1">
      <c r="B14" s="113" t="s">
        <v>58</v>
      </c>
      <c r="C14" s="64" t="s">
        <v>226</v>
      </c>
      <c r="D14" s="64" t="s">
        <v>213</v>
      </c>
      <c r="E14" s="66">
        <v>17</v>
      </c>
      <c r="F14" s="72" t="s">
        <v>50</v>
      </c>
      <c r="G14" s="68">
        <v>21</v>
      </c>
      <c r="H14" s="66">
        <v>18</v>
      </c>
      <c r="I14" s="72" t="s">
        <v>50</v>
      </c>
      <c r="J14" s="68">
        <v>21</v>
      </c>
      <c r="K14" s="66"/>
      <c r="L14" s="72" t="s">
        <v>50</v>
      </c>
      <c r="M14" s="68"/>
      <c r="N14" s="69">
        <f t="shared" si="0"/>
        <v>35</v>
      </c>
      <c r="O14" s="70">
        <f t="shared" si="1"/>
        <v>42</v>
      </c>
      <c r="P14" s="71">
        <f t="shared" si="2"/>
        <v>0</v>
      </c>
      <c r="Q14" s="72">
        <f t="shared" si="3"/>
        <v>2</v>
      </c>
      <c r="R14" s="76">
        <f t="shared" si="4"/>
        <v>0</v>
      </c>
      <c r="S14" s="74">
        <f t="shared" si="4"/>
        <v>1</v>
      </c>
      <c r="T14" s="75"/>
    </row>
    <row r="15" spans="2:20" ht="30" customHeight="1">
      <c r="B15" s="113" t="s">
        <v>59</v>
      </c>
      <c r="C15" s="64" t="s">
        <v>257</v>
      </c>
      <c r="D15" s="64" t="s">
        <v>216</v>
      </c>
      <c r="E15" s="66">
        <v>6</v>
      </c>
      <c r="F15" s="72" t="s">
        <v>50</v>
      </c>
      <c r="G15" s="68">
        <v>21</v>
      </c>
      <c r="H15" s="66">
        <v>16</v>
      </c>
      <c r="I15" s="72" t="s">
        <v>50</v>
      </c>
      <c r="J15" s="68">
        <v>21</v>
      </c>
      <c r="K15" s="66"/>
      <c r="L15" s="72" t="s">
        <v>50</v>
      </c>
      <c r="M15" s="68"/>
      <c r="N15" s="69">
        <f>E15+H15+K15</f>
        <v>22</v>
      </c>
      <c r="O15" s="70">
        <f>G15+J15+M15</f>
        <v>42</v>
      </c>
      <c r="P15" s="71">
        <f>IF(E15&gt;G15,1,0)+IF(H15&gt;J15,1,0)+IF(K15&gt;M15,1,0)</f>
        <v>0</v>
      </c>
      <c r="Q15" s="72">
        <f>IF(E15&lt;G15,1,0)+IF(H15&lt;J15,1,0)+IF(K15&lt;M15,1,0)</f>
        <v>2</v>
      </c>
      <c r="R15" s="76">
        <f t="shared" si="4"/>
        <v>0</v>
      </c>
      <c r="S15" s="74">
        <f t="shared" si="4"/>
        <v>1</v>
      </c>
      <c r="T15" s="75"/>
    </row>
    <row r="16" spans="2:20" ht="30" customHeight="1" thickBot="1">
      <c r="B16" s="113" t="s">
        <v>62</v>
      </c>
      <c r="C16" s="64" t="s">
        <v>228</v>
      </c>
      <c r="D16" s="64" t="s">
        <v>218</v>
      </c>
      <c r="E16" s="66">
        <v>15</v>
      </c>
      <c r="F16" s="72" t="s">
        <v>50</v>
      </c>
      <c r="G16" s="68">
        <v>21</v>
      </c>
      <c r="H16" s="66">
        <v>21</v>
      </c>
      <c r="I16" s="72" t="s">
        <v>50</v>
      </c>
      <c r="J16" s="68">
        <v>8</v>
      </c>
      <c r="K16" s="66">
        <v>28</v>
      </c>
      <c r="L16" s="72" t="s">
        <v>50</v>
      </c>
      <c r="M16" s="68">
        <v>26</v>
      </c>
      <c r="N16" s="69">
        <f>E16+H16+K16</f>
        <v>64</v>
      </c>
      <c r="O16" s="70">
        <f>G16+J16+M16</f>
        <v>55</v>
      </c>
      <c r="P16" s="71">
        <f>IF(E16&gt;G16,1,0)+IF(H16&gt;J16,1,0)+IF(K16&gt;M16,1,0)</f>
        <v>2</v>
      </c>
      <c r="Q16" s="72">
        <f>IF(E16&lt;G16,1,0)+IF(H16&lt;J16,1,0)+IF(K16&lt;M16,1,0)</f>
        <v>1</v>
      </c>
      <c r="R16" s="76">
        <f t="shared" si="4"/>
        <v>1</v>
      </c>
      <c r="S16" s="74">
        <f t="shared" si="4"/>
        <v>0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SK Jupiter A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308</v>
      </c>
      <c r="O17" s="79">
        <f t="shared" si="5"/>
        <v>318</v>
      </c>
      <c r="P17" s="78">
        <f t="shared" si="5"/>
        <v>7</v>
      </c>
      <c r="Q17" s="80">
        <f t="shared" si="5"/>
        <v>11</v>
      </c>
      <c r="R17" s="78">
        <f t="shared" si="5"/>
        <v>3</v>
      </c>
      <c r="S17" s="79">
        <f t="shared" si="5"/>
        <v>5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114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1" ht="12.75">
      <c r="B24" s="91" t="s">
        <v>68</v>
      </c>
      <c r="C24" s="83"/>
      <c r="D24" s="115"/>
      <c r="E24" s="91" t="s">
        <v>69</v>
      </c>
      <c r="F24" s="91"/>
      <c r="G24" s="91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2:21" ht="12.75">
      <c r="B25" s="92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spans="2:21" ht="12.75">
      <c r="B26" s="92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2:21" ht="12.75">
      <c r="B27" s="92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2:21" ht="12.75">
      <c r="B28" s="93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2:21" ht="12.75">
      <c r="B29" s="92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125" defaultRowHeight="12.75"/>
  <cols>
    <col min="1" max="1" width="1.4921875" style="39" customWidth="1"/>
    <col min="2" max="2" width="10.625" style="39" customWidth="1"/>
    <col min="3" max="4" width="32.625" style="39" customWidth="1"/>
    <col min="5" max="5" width="3.625" style="39" customWidth="1"/>
    <col min="6" max="6" width="0.875" style="39" customWidth="1"/>
    <col min="7" max="8" width="3.625" style="39" customWidth="1"/>
    <col min="9" max="9" width="0.875" style="39" customWidth="1"/>
    <col min="10" max="11" width="3.625" style="39" customWidth="1"/>
    <col min="12" max="12" width="0.875" style="39" customWidth="1"/>
    <col min="13" max="13" width="3.625" style="39" customWidth="1"/>
    <col min="14" max="19" width="5.625" style="39" customWidth="1"/>
    <col min="20" max="20" width="15.00390625" style="39" customWidth="1"/>
    <col min="21" max="21" width="2.375" style="39" customWidth="1"/>
    <col min="22" max="16384" width="9.125" style="39" customWidth="1"/>
  </cols>
  <sheetData>
    <row r="1" ht="8.25" customHeight="1"/>
    <row r="2" spans="2:20" ht="24.75" thickBot="1">
      <c r="B2" s="157" t="s">
        <v>32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9.5" customHeight="1" thickBot="1">
      <c r="B3" s="40" t="s">
        <v>33</v>
      </c>
      <c r="C3" s="41"/>
      <c r="D3" s="171" t="s">
        <v>34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174" t="s">
        <v>35</v>
      </c>
      <c r="R3" s="175"/>
      <c r="S3" s="171" t="s">
        <v>92</v>
      </c>
      <c r="T3" s="176"/>
    </row>
    <row r="4" spans="2:20" ht="19.5" customHeight="1" thickTop="1">
      <c r="B4" s="42" t="s">
        <v>36</v>
      </c>
      <c r="C4" s="43"/>
      <c r="D4" s="164" t="s">
        <v>21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67" t="s">
        <v>37</v>
      </c>
      <c r="R4" s="168"/>
      <c r="S4" s="169" t="s">
        <v>258</v>
      </c>
      <c r="T4" s="170"/>
    </row>
    <row r="5" spans="2:20" ht="19.5" customHeight="1">
      <c r="B5" s="42" t="s">
        <v>38</v>
      </c>
      <c r="C5" s="44"/>
      <c r="D5" s="142" t="s">
        <v>24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145" t="s">
        <v>39</v>
      </c>
      <c r="R5" s="146"/>
      <c r="S5" s="147" t="s">
        <v>202</v>
      </c>
      <c r="T5" s="148"/>
    </row>
    <row r="6" spans="2:20" ht="19.5" customHeight="1" thickBot="1">
      <c r="B6" s="45" t="s">
        <v>40</v>
      </c>
      <c r="C6" s="112"/>
      <c r="D6" s="149" t="s">
        <v>203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47"/>
      <c r="R6" s="48"/>
      <c r="S6" s="49" t="s">
        <v>9</v>
      </c>
      <c r="T6" s="50" t="s">
        <v>42</v>
      </c>
    </row>
    <row r="7" spans="2:20" ht="24.75" customHeight="1">
      <c r="B7" s="51"/>
      <c r="C7" s="52" t="str">
        <f>D4</f>
        <v>ZÚ Klatovy</v>
      </c>
      <c r="D7" s="52" t="str">
        <f>D5</f>
        <v>SK Jupiter B</v>
      </c>
      <c r="E7" s="152" t="s">
        <v>43</v>
      </c>
      <c r="F7" s="153"/>
      <c r="G7" s="153"/>
      <c r="H7" s="153"/>
      <c r="I7" s="153"/>
      <c r="J7" s="153"/>
      <c r="K7" s="153"/>
      <c r="L7" s="153"/>
      <c r="M7" s="154"/>
      <c r="N7" s="155" t="s">
        <v>44</v>
      </c>
      <c r="O7" s="156"/>
      <c r="P7" s="155" t="s">
        <v>45</v>
      </c>
      <c r="Q7" s="156"/>
      <c r="R7" s="155" t="s">
        <v>46</v>
      </c>
      <c r="S7" s="156"/>
      <c r="T7" s="53" t="s">
        <v>47</v>
      </c>
    </row>
    <row r="8" spans="2:20" ht="9.75" customHeight="1" thickBot="1">
      <c r="B8" s="54"/>
      <c r="C8" s="55"/>
      <c r="D8" s="56"/>
      <c r="E8" s="57">
        <v>1</v>
      </c>
      <c r="F8" s="57"/>
      <c r="G8" s="57"/>
      <c r="H8" s="57">
        <v>2</v>
      </c>
      <c r="I8" s="57"/>
      <c r="J8" s="57"/>
      <c r="K8" s="57">
        <v>3</v>
      </c>
      <c r="L8" s="58"/>
      <c r="M8" s="59"/>
      <c r="N8" s="60"/>
      <c r="O8" s="61"/>
      <c r="P8" s="60"/>
      <c r="Q8" s="61"/>
      <c r="R8" s="60"/>
      <c r="S8" s="61"/>
      <c r="T8" s="62"/>
    </row>
    <row r="9" spans="2:20" ht="30" customHeight="1" thickTop="1">
      <c r="B9" s="113" t="s">
        <v>48</v>
      </c>
      <c r="C9" s="64" t="s">
        <v>204</v>
      </c>
      <c r="D9" s="65" t="s">
        <v>259</v>
      </c>
      <c r="E9" s="66">
        <v>18</v>
      </c>
      <c r="F9" s="67" t="s">
        <v>50</v>
      </c>
      <c r="G9" s="68">
        <v>21</v>
      </c>
      <c r="H9" s="66">
        <v>19</v>
      </c>
      <c r="I9" s="67" t="s">
        <v>50</v>
      </c>
      <c r="J9" s="68">
        <v>21</v>
      </c>
      <c r="K9" s="66"/>
      <c r="L9" s="67" t="s">
        <v>50</v>
      </c>
      <c r="M9" s="68"/>
      <c r="N9" s="69">
        <f aca="true" t="shared" si="0" ref="N9:N14">E9+H9+K9</f>
        <v>37</v>
      </c>
      <c r="O9" s="70">
        <f aca="true" t="shared" si="1" ref="O9:O14">G9+J9+M9</f>
        <v>42</v>
      </c>
      <c r="P9" s="71">
        <f aca="true" t="shared" si="2" ref="P9:P14">IF(E9&gt;G9,1,0)+IF(H9&gt;J9,1,0)+IF(K9&gt;M9,1,0)</f>
        <v>0</v>
      </c>
      <c r="Q9" s="72">
        <f aca="true" t="shared" si="3" ref="Q9:Q14">IF(E9&lt;G9,1,0)+IF(H9&lt;J9,1,0)+IF(K9&lt;M9,1,0)</f>
        <v>2</v>
      </c>
      <c r="R9" s="73">
        <f aca="true" t="shared" si="4" ref="R9:S16">IF(P9=2,1,0)</f>
        <v>0</v>
      </c>
      <c r="S9" s="74">
        <f t="shared" si="4"/>
        <v>1</v>
      </c>
      <c r="T9" s="75"/>
    </row>
    <row r="10" spans="2:20" ht="30" customHeight="1">
      <c r="B10" s="113" t="s">
        <v>51</v>
      </c>
      <c r="C10" s="64" t="s">
        <v>260</v>
      </c>
      <c r="D10" s="64" t="s">
        <v>261</v>
      </c>
      <c r="E10" s="66">
        <v>21</v>
      </c>
      <c r="F10" s="72" t="s">
        <v>50</v>
      </c>
      <c r="G10" s="68">
        <v>18</v>
      </c>
      <c r="H10" s="66">
        <v>21</v>
      </c>
      <c r="I10" s="72" t="s">
        <v>50</v>
      </c>
      <c r="J10" s="68">
        <v>15</v>
      </c>
      <c r="K10" s="66"/>
      <c r="L10" s="72" t="s">
        <v>50</v>
      </c>
      <c r="M10" s="68"/>
      <c r="N10" s="69">
        <f t="shared" si="0"/>
        <v>42</v>
      </c>
      <c r="O10" s="70">
        <f t="shared" si="1"/>
        <v>33</v>
      </c>
      <c r="P10" s="71">
        <f t="shared" si="2"/>
        <v>2</v>
      </c>
      <c r="Q10" s="72">
        <f t="shared" si="3"/>
        <v>0</v>
      </c>
      <c r="R10" s="76">
        <f t="shared" si="4"/>
        <v>1</v>
      </c>
      <c r="S10" s="74">
        <f t="shared" si="4"/>
        <v>0</v>
      </c>
      <c r="T10" s="75"/>
    </row>
    <row r="11" spans="2:20" ht="30" customHeight="1">
      <c r="B11" s="113" t="s">
        <v>53</v>
      </c>
      <c r="C11" s="64" t="s">
        <v>208</v>
      </c>
      <c r="D11" s="64" t="s">
        <v>262</v>
      </c>
      <c r="E11" s="66">
        <v>24</v>
      </c>
      <c r="F11" s="72" t="s">
        <v>50</v>
      </c>
      <c r="G11" s="68">
        <v>26</v>
      </c>
      <c r="H11" s="66">
        <v>21</v>
      </c>
      <c r="I11" s="72" t="s">
        <v>50</v>
      </c>
      <c r="J11" s="68">
        <v>19</v>
      </c>
      <c r="K11" s="66">
        <v>21</v>
      </c>
      <c r="L11" s="72" t="s">
        <v>50</v>
      </c>
      <c r="M11" s="68">
        <v>12</v>
      </c>
      <c r="N11" s="69">
        <f t="shared" si="0"/>
        <v>66</v>
      </c>
      <c r="O11" s="70">
        <f t="shared" si="1"/>
        <v>57</v>
      </c>
      <c r="P11" s="71">
        <f t="shared" si="2"/>
        <v>2</v>
      </c>
      <c r="Q11" s="72">
        <f t="shared" si="3"/>
        <v>1</v>
      </c>
      <c r="R11" s="76">
        <f t="shared" si="4"/>
        <v>1</v>
      </c>
      <c r="S11" s="74">
        <f t="shared" si="4"/>
        <v>0</v>
      </c>
      <c r="T11" s="75"/>
    </row>
    <row r="12" spans="2:20" ht="30" customHeight="1">
      <c r="B12" s="113" t="s">
        <v>55</v>
      </c>
      <c r="C12" s="64" t="s">
        <v>263</v>
      </c>
      <c r="D12" s="64" t="s">
        <v>238</v>
      </c>
      <c r="E12" s="66">
        <v>22</v>
      </c>
      <c r="F12" s="72" t="s">
        <v>50</v>
      </c>
      <c r="G12" s="68">
        <v>20</v>
      </c>
      <c r="H12" s="66">
        <v>21</v>
      </c>
      <c r="I12" s="72" t="s">
        <v>50</v>
      </c>
      <c r="J12" s="68">
        <v>18</v>
      </c>
      <c r="K12" s="66"/>
      <c r="L12" s="72" t="s">
        <v>50</v>
      </c>
      <c r="M12" s="68"/>
      <c r="N12" s="69">
        <f t="shared" si="0"/>
        <v>43</v>
      </c>
      <c r="O12" s="70">
        <f t="shared" si="1"/>
        <v>38</v>
      </c>
      <c r="P12" s="71">
        <f t="shared" si="2"/>
        <v>2</v>
      </c>
      <c r="Q12" s="72">
        <f t="shared" si="3"/>
        <v>0</v>
      </c>
      <c r="R12" s="76">
        <f t="shared" si="4"/>
        <v>1</v>
      </c>
      <c r="S12" s="74">
        <f t="shared" si="4"/>
        <v>0</v>
      </c>
      <c r="T12" s="75"/>
    </row>
    <row r="13" spans="2:20" ht="30" customHeight="1">
      <c r="B13" s="113" t="s">
        <v>56</v>
      </c>
      <c r="C13" s="64" t="s">
        <v>264</v>
      </c>
      <c r="D13" s="64" t="s">
        <v>239</v>
      </c>
      <c r="E13" s="66">
        <v>16</v>
      </c>
      <c r="F13" s="72" t="s">
        <v>50</v>
      </c>
      <c r="G13" s="68">
        <v>21</v>
      </c>
      <c r="H13" s="66">
        <v>11</v>
      </c>
      <c r="I13" s="72" t="s">
        <v>50</v>
      </c>
      <c r="J13" s="68">
        <v>21</v>
      </c>
      <c r="K13" s="66"/>
      <c r="L13" s="72" t="s">
        <v>50</v>
      </c>
      <c r="M13" s="68"/>
      <c r="N13" s="69">
        <f t="shared" si="0"/>
        <v>27</v>
      </c>
      <c r="O13" s="70">
        <f t="shared" si="1"/>
        <v>42</v>
      </c>
      <c r="P13" s="71">
        <f t="shared" si="2"/>
        <v>0</v>
      </c>
      <c r="Q13" s="72">
        <f t="shared" si="3"/>
        <v>2</v>
      </c>
      <c r="R13" s="76">
        <f t="shared" si="4"/>
        <v>0</v>
      </c>
      <c r="S13" s="74">
        <f t="shared" si="4"/>
        <v>1</v>
      </c>
      <c r="T13" s="75"/>
    </row>
    <row r="14" spans="2:20" ht="30" customHeight="1">
      <c r="B14" s="113" t="s">
        <v>58</v>
      </c>
      <c r="C14" s="64" t="s">
        <v>79</v>
      </c>
      <c r="D14" s="64" t="s">
        <v>265</v>
      </c>
      <c r="E14" s="66">
        <v>21</v>
      </c>
      <c r="F14" s="72" t="s">
        <v>50</v>
      </c>
      <c r="G14" s="68">
        <v>12</v>
      </c>
      <c r="H14" s="66">
        <v>21</v>
      </c>
      <c r="I14" s="72" t="s">
        <v>50</v>
      </c>
      <c r="J14" s="68">
        <v>12</v>
      </c>
      <c r="K14" s="66"/>
      <c r="L14" s="72" t="s">
        <v>50</v>
      </c>
      <c r="M14" s="68"/>
      <c r="N14" s="69">
        <f t="shared" si="0"/>
        <v>42</v>
      </c>
      <c r="O14" s="70">
        <f t="shared" si="1"/>
        <v>24</v>
      </c>
      <c r="P14" s="71">
        <f t="shared" si="2"/>
        <v>2</v>
      </c>
      <c r="Q14" s="72">
        <f t="shared" si="3"/>
        <v>0</v>
      </c>
      <c r="R14" s="76">
        <f t="shared" si="4"/>
        <v>1</v>
      </c>
      <c r="S14" s="74">
        <f t="shared" si="4"/>
        <v>0</v>
      </c>
      <c r="T14" s="75"/>
    </row>
    <row r="15" spans="2:20" ht="30" customHeight="1">
      <c r="B15" s="113" t="s">
        <v>59</v>
      </c>
      <c r="C15" s="64" t="s">
        <v>215</v>
      </c>
      <c r="D15" s="64" t="s">
        <v>243</v>
      </c>
      <c r="E15" s="66">
        <v>19</v>
      </c>
      <c r="F15" s="72" t="s">
        <v>50</v>
      </c>
      <c r="G15" s="68">
        <v>21</v>
      </c>
      <c r="H15" s="66">
        <v>10</v>
      </c>
      <c r="I15" s="72" t="s">
        <v>50</v>
      </c>
      <c r="J15" s="68">
        <v>21</v>
      </c>
      <c r="K15" s="66"/>
      <c r="L15" s="72" t="s">
        <v>50</v>
      </c>
      <c r="M15" s="68"/>
      <c r="N15" s="69">
        <f>E15+H15+K15</f>
        <v>29</v>
      </c>
      <c r="O15" s="70">
        <f>G15+J15+M15</f>
        <v>42</v>
      </c>
      <c r="P15" s="71">
        <f>IF(E15&gt;G15,1,0)+IF(H15&gt;J15,1,0)+IF(K15&gt;M15,1,0)</f>
        <v>0</v>
      </c>
      <c r="Q15" s="72">
        <f>IF(E15&lt;G15,1,0)+IF(H15&lt;J15,1,0)+IF(K15&lt;M15,1,0)</f>
        <v>2</v>
      </c>
      <c r="R15" s="76">
        <f t="shared" si="4"/>
        <v>0</v>
      </c>
      <c r="S15" s="74">
        <f t="shared" si="4"/>
        <v>1</v>
      </c>
      <c r="T15" s="75"/>
    </row>
    <row r="16" spans="2:20" ht="30" customHeight="1" thickBot="1">
      <c r="B16" s="113" t="s">
        <v>62</v>
      </c>
      <c r="C16" s="64" t="s">
        <v>217</v>
      </c>
      <c r="D16" s="64" t="s">
        <v>266</v>
      </c>
      <c r="E16" s="66">
        <v>21</v>
      </c>
      <c r="F16" s="72" t="s">
        <v>50</v>
      </c>
      <c r="G16" s="68">
        <v>15</v>
      </c>
      <c r="H16" s="66">
        <v>19</v>
      </c>
      <c r="I16" s="72" t="s">
        <v>50</v>
      </c>
      <c r="J16" s="68">
        <v>21</v>
      </c>
      <c r="K16" s="66">
        <v>14</v>
      </c>
      <c r="L16" s="72" t="s">
        <v>50</v>
      </c>
      <c r="M16" s="68">
        <v>21</v>
      </c>
      <c r="N16" s="69">
        <f>E16+H16+K16</f>
        <v>54</v>
      </c>
      <c r="O16" s="70">
        <f>G16+J16+M16</f>
        <v>57</v>
      </c>
      <c r="P16" s="71">
        <f>IF(E16&gt;G16,1,0)+IF(H16&gt;J16,1,0)+IF(K16&gt;M16,1,0)</f>
        <v>1</v>
      </c>
      <c r="Q16" s="72">
        <f>IF(E16&lt;G16,1,0)+IF(H16&lt;J16,1,0)+IF(K16&lt;M16,1,0)</f>
        <v>2</v>
      </c>
      <c r="R16" s="76">
        <f t="shared" si="4"/>
        <v>0</v>
      </c>
      <c r="S16" s="74">
        <f t="shared" si="4"/>
        <v>1</v>
      </c>
      <c r="T16" s="75"/>
    </row>
    <row r="17" spans="2:20" ht="34.5" customHeight="1" thickBot="1">
      <c r="B17" s="77" t="s">
        <v>64</v>
      </c>
      <c r="C17" s="140" t="str">
        <f>IF(R17&gt;S17,D4,IF(S17&gt;R17,D5,"remíza"))</f>
        <v>remíza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1"/>
      <c r="N17" s="78">
        <f aca="true" t="shared" si="5" ref="N17:S17">SUM(N9:N16)</f>
        <v>340</v>
      </c>
      <c r="O17" s="79">
        <f t="shared" si="5"/>
        <v>335</v>
      </c>
      <c r="P17" s="78">
        <f t="shared" si="5"/>
        <v>9</v>
      </c>
      <c r="Q17" s="80">
        <f t="shared" si="5"/>
        <v>9</v>
      </c>
      <c r="R17" s="78">
        <f t="shared" si="5"/>
        <v>4</v>
      </c>
      <c r="S17" s="79">
        <f t="shared" si="5"/>
        <v>4</v>
      </c>
      <c r="T17" s="81"/>
    </row>
    <row r="18" spans="2:20" ht="15">
      <c r="B18" s="82"/>
      <c r="C18" s="83"/>
      <c r="D18" s="8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114" t="s">
        <v>65</v>
      </c>
    </row>
    <row r="19" spans="2:20" ht="12.75">
      <c r="B19" s="86" t="s">
        <v>66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2:20" ht="12.7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2:20" ht="19.5" customHeight="1">
      <c r="B21" s="87" t="s">
        <v>67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9.5" customHeight="1"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0" ht="12.7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2:21" ht="12.75">
      <c r="B24" s="91" t="s">
        <v>68</v>
      </c>
      <c r="C24" s="83"/>
      <c r="D24" s="115"/>
      <c r="E24" s="91" t="s">
        <v>69</v>
      </c>
      <c r="F24" s="91"/>
      <c r="G24" s="91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2:21" ht="12.75">
      <c r="B25" s="92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spans="2:21" ht="12.75">
      <c r="B26" s="92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2:21" ht="12.75">
      <c r="B27" s="92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2:21" ht="12.75">
      <c r="B28" s="93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2:21" ht="12.75">
      <c r="B29" s="92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zapis_OPB.xls</dc:title>
  <dc:subject>OPB 2016/17</dc:subject>
  <dc:creator>ZpčBaS</dc:creator>
  <cp:keywords/>
  <dc:description>Zápis o utkání smíšených družstev - OPB</dc:description>
  <cp:lastModifiedBy>HP</cp:lastModifiedBy>
  <cp:lastPrinted>2022-10-15T09:11:53Z</cp:lastPrinted>
  <dcterms:created xsi:type="dcterms:W3CDTF">1996-11-18T12:18:44Z</dcterms:created>
  <dcterms:modified xsi:type="dcterms:W3CDTF">2024-03-19T14:00:43Z</dcterms:modified>
  <cp:category/>
  <cp:version/>
  <cp:contentType/>
  <cp:contentStatus/>
</cp:coreProperties>
</file>