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Tabulka " sheetId="1" r:id="rId1"/>
    <sheet name="Křemže x Vesec" sheetId="2" r:id="rId2"/>
    <sheet name="Prosek x USK" sheetId="3" r:id="rId3"/>
    <sheet name="Prosek x Křemže" sheetId="4" r:id="rId4"/>
    <sheet name="Vesec x USK" sheetId="5" r:id="rId5"/>
    <sheet name="Prosek x Vesec" sheetId="6" r:id="rId6"/>
    <sheet name="Křemže x USK" sheetId="7" r:id="rId7"/>
  </sheets>
  <definedNames>
    <definedName name="_xlnm.Print_Area" localSheetId="6">'Křemže x USK'!$B$2:$T$26</definedName>
    <definedName name="_xlnm.Print_Area" localSheetId="1">'Křemže x Vesec'!$B$2:$T$26</definedName>
    <definedName name="_xlnm.Print_Area" localSheetId="3">'Prosek x Křemže'!$B$2:$T$26</definedName>
    <definedName name="_xlnm.Print_Area" localSheetId="2">'Prosek x USK'!$B$2:$T$26</definedName>
    <definedName name="_xlnm.Print_Area" localSheetId="5">'Prosek x Vesec'!$B$2:$T$26</definedName>
    <definedName name="_xlnm.Print_Area" localSheetId="4">'Vesec x USK'!$B$2:$T$26</definedName>
  </definedNames>
  <calcPr fullCalcOnLoad="1"/>
</workbook>
</file>

<file path=xl/sharedStrings.xml><?xml version="1.0" encoding="utf-8"?>
<sst xmlns="http://schemas.openxmlformats.org/spreadsheetml/2006/main" count="592" uniqueCount="120">
  <si>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</si>
  <si>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</si>
  <si>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</si>
  <si>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</si>
  <si>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</si>
  <si>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</si>
  <si>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</si>
  <si>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</si>
  <si>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</si>
  <si>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</si>
  <si>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</si>
  <si>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</si>
  <si>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</si>
  <si>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</si>
  <si>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</si>
  <si>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</si>
  <si>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</si>
  <si>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</si>
  <si>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</si>
  <si>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</si>
  <si>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</si>
  <si>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</si>
  <si>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</si>
  <si>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</si>
  <si>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</si>
  <si>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</si>
  <si>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</si>
  <si>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</si>
  <si>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</si>
  <si>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</si>
  <si>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</si>
  <si>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Plzeň</t>
  </si>
  <si>
    <t>Tomáš Knopp</t>
  </si>
  <si>
    <t>SK Prosek Praha "B"</t>
  </si>
  <si>
    <t>Sokol Křemže "A"</t>
  </si>
  <si>
    <t>TJ Slovan Vesec "B"</t>
  </si>
  <si>
    <t>USK Plzeň "B"</t>
  </si>
  <si>
    <t>Veselý Tomáš</t>
  </si>
  <si>
    <t>Drudík Ota</t>
  </si>
  <si>
    <t>Popilka Pavel</t>
  </si>
  <si>
    <t>Pistulka Radek, Drudík Ota</t>
  </si>
  <si>
    <t>Popilka Pavel, Plundrich Tomáš</t>
  </si>
  <si>
    <t>Pistulka Radek, Zelenková Adéla</t>
  </si>
  <si>
    <t>Polívková Eliška, Vocelková Anna</t>
  </si>
  <si>
    <t>Polívková Eliška</t>
  </si>
  <si>
    <t>Bathory Michal</t>
  </si>
  <si>
    <t>Beznoska Miloslav</t>
  </si>
  <si>
    <t>Týc Filip</t>
  </si>
  <si>
    <t>Beznoska Miloslav, Šeďa Vít</t>
  </si>
  <si>
    <t>Týc Filip, Jurka Jan</t>
  </si>
  <si>
    <t>Kykalová Dana, Benešová Jitka</t>
  </si>
  <si>
    <t>Vlášková Šárka</t>
  </si>
  <si>
    <t>Jurka Jan, Kykalová Dana</t>
  </si>
  <si>
    <t>1. kolo</t>
  </si>
  <si>
    <t>Koudelka Michal, Sklářová Eva</t>
  </si>
  <si>
    <t>Koudelka Michal, Bednář Jan</t>
  </si>
  <si>
    <t>Matoušková Zuzana, Sklářová Eva</t>
  </si>
  <si>
    <t>Kukač Jindřich, Sklář Vladimír</t>
  </si>
  <si>
    <t>Pirtyák Petr</t>
  </si>
  <si>
    <t>Chaloupka Miloš</t>
  </si>
  <si>
    <t>Matoušková Zuzana</t>
  </si>
  <si>
    <t>Kukač Jindřich</t>
  </si>
  <si>
    <t>Kvalifikace do 1. CELOSTÁTNÍ LIGY - západ - 2017/18</t>
  </si>
  <si>
    <t>Milý Matěj, Synková Iva</t>
  </si>
  <si>
    <t>Milý Matěj, Bumbálek Kryštof</t>
  </si>
  <si>
    <t>Synková Iva, Hlavatá Zuzana</t>
  </si>
  <si>
    <t>Haršanyi Michal, Peníška Pavel</t>
  </si>
  <si>
    <t>Peníška Pavel</t>
  </si>
  <si>
    <t>Bumbálek Kryštof</t>
  </si>
  <si>
    <t>Mikezová Ilona</t>
  </si>
  <si>
    <t>Haršanyi Michal</t>
  </si>
  <si>
    <t>Beznoska</t>
  </si>
  <si>
    <t>Vocelková</t>
  </si>
  <si>
    <t>Bednářová</t>
  </si>
  <si>
    <t>Hlavatá</t>
  </si>
  <si>
    <t>Zelenková</t>
  </si>
  <si>
    <t>Holata</t>
  </si>
  <si>
    <t>Benešová</t>
  </si>
  <si>
    <t>Mikezová</t>
  </si>
  <si>
    <t>Vlášková</t>
  </si>
  <si>
    <t>Veselý</t>
  </si>
  <si>
    <t>2. kolo</t>
  </si>
  <si>
    <t>3. kolo</t>
  </si>
  <si>
    <t>Bathory</t>
  </si>
  <si>
    <t>Pistulka</t>
  </si>
  <si>
    <t>Plzeň - 2.4.2017</t>
  </si>
  <si>
    <t>1</t>
  </si>
  <si>
    <t>2</t>
  </si>
  <si>
    <t>3</t>
  </si>
  <si>
    <t>4</t>
  </si>
  <si>
    <t>VÝSLEDKY</t>
  </si>
  <si>
    <t>míče</t>
  </si>
  <si>
    <t>sety</t>
  </si>
  <si>
    <t>zápasy</t>
  </si>
  <si>
    <t>body</t>
  </si>
  <si>
    <t>pořadí</t>
  </si>
  <si>
    <t>Pořadí utkání:</t>
  </si>
  <si>
    <t>-</t>
  </si>
  <si>
    <t>Peníška</t>
  </si>
  <si>
    <t>Kukač</t>
  </si>
  <si>
    <t>Polívková Eliška, Zelenková Adéla</t>
  </si>
  <si>
    <t>Haršanyi Michal, Milý Matěj</t>
  </si>
  <si>
    <t>Holata Radek, Peníška Pavel</t>
  </si>
  <si>
    <t>Haršanyi</t>
  </si>
  <si>
    <t>Chaloupka</t>
  </si>
  <si>
    <t>Šeďa</t>
  </si>
  <si>
    <t>Plundrich</t>
  </si>
  <si>
    <t>Jurka</t>
  </si>
  <si>
    <t>Polívková</t>
  </si>
  <si>
    <t>Milý</t>
  </si>
  <si>
    <t>Pyrtiák Petr, Sklář Vladimír</t>
  </si>
  <si>
    <t>Synková Iva, Mikezová Ilona</t>
  </si>
  <si>
    <t>Beznoska Miloslav, Benešová Jitka</t>
  </si>
  <si>
    <t>Týc Filip, Bathory Michal</t>
  </si>
  <si>
    <t>Šeďa Vít</t>
  </si>
  <si>
    <t>Bumbálek</t>
  </si>
  <si>
    <t>Kykalová</t>
  </si>
  <si>
    <t>Stejskal</t>
  </si>
  <si>
    <t>Synková</t>
  </si>
  <si>
    <t>Kvalifikace do 1.ligy  - západ - 2017/18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</si>
</sst>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b/>
      <sz val="26"/>
      <name val="Arial CE"/>
      <family val="2"/>
    </font>
    <font>
      <b/>
      <sz val="18"/>
      <name val="Arial CE"/>
      <family val="2"/>
    </font>
    <font>
      <b/>
      <sz val="32"/>
      <name val="Arial CE"/>
      <family val="2"/>
    </font>
    <font>
      <b/>
      <sz val="24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i/>
      <sz val="12"/>
      <name val="Arial CE"/>
      <family val="2"/>
    </font>
    <font>
      <i/>
      <sz val="16"/>
      <name val="Arial CE"/>
      <family val="2"/>
    </font>
    <font>
      <i/>
      <sz val="14"/>
      <name val="Arial CE"/>
      <family val="2"/>
    </font>
    <font>
      <sz val="16"/>
      <name val="Arial CE"/>
      <family val="2"/>
    </font>
    <font>
      <b/>
      <sz val="28"/>
      <name val="Arial CE"/>
      <family val="2"/>
    </font>
    <font>
      <i/>
      <sz val="14"/>
      <color indexed="10"/>
      <name val="Arial CE"/>
      <family val="2"/>
    </font>
    <font>
      <i/>
      <sz val="10"/>
      <color indexed="10"/>
      <name val="Arial CE"/>
      <family val="2"/>
    </font>
    <font>
      <sz val="12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8"/>
      <name val="Arial CE"/>
      <family val="2"/>
    </font>
    <font>
      <sz val="14"/>
      <name val="Arial CE"/>
      <family val="2"/>
    </font>
    <font>
      <sz val="6"/>
      <name val="Arial CE"/>
      <family val="2"/>
    </font>
    <font>
      <b/>
      <u val="single"/>
      <sz val="10"/>
      <name val="Arial CE"/>
      <family val="2"/>
    </font>
    <font>
      <b/>
      <u val="single"/>
      <sz val="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4" fillId="0" borderId="0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9" fillId="2" borderId="30" xfId="56" applyFont="1" applyFill="1" applyBorder="1">
      <alignment vertical="center"/>
      <protection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8" xfId="0" applyFont="1" applyBorder="1" applyAlignment="1">
      <alignment horizontal="right" vertical="center"/>
    </xf>
    <xf numFmtId="0" fontId="14" fillId="0" borderId="31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14" fillId="0" borderId="33" xfId="57" applyFont="1" applyBorder="1">
      <alignment horizontal="center" vertical="center"/>
      <protection/>
    </xf>
    <xf numFmtId="0" fontId="17" fillId="0" borderId="34" xfId="39" applyFont="1" applyBorder="1" applyAlignment="1">
      <alignment horizontal="center" vertical="center"/>
      <protection/>
    </xf>
    <xf numFmtId="0" fontId="10" fillId="0" borderId="35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7" fillId="0" borderId="36" xfId="39" applyFont="1" applyBorder="1" applyAlignment="1">
      <alignment horizontal="center" vertical="center" wrapText="1"/>
      <protection/>
    </xf>
    <xf numFmtId="14" fontId="10" fillId="0" borderId="37" xfId="0" applyNumberFormat="1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vertical="center"/>
    </xf>
    <xf numFmtId="0" fontId="10" fillId="0" borderId="28" xfId="0" applyFont="1" applyBorder="1" applyAlignment="1">
      <alignment horizontal="left" vertical="center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29" xfId="0" applyFont="1" applyBorder="1" applyAlignment="1">
      <alignment horizontal="left" vertical="center" indent="1"/>
    </xf>
    <xf numFmtId="0" fontId="10" fillId="0" borderId="37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6" fillId="0" borderId="40" xfId="55" applyFont="1" applyBorder="1" applyProtection="1">
      <alignment horizontal="center" vertical="center"/>
      <protection hidden="1"/>
    </xf>
    <xf numFmtId="0" fontId="16" fillId="0" borderId="41" xfId="55" applyFont="1" applyBorder="1" applyProtection="1">
      <alignment horizontal="center" vertical="center"/>
      <protection hidden="1"/>
    </xf>
    <xf numFmtId="0" fontId="16" fillId="0" borderId="42" xfId="55" applyFont="1" applyBorder="1" applyProtection="1">
      <alignment horizontal="center" vertical="center"/>
      <protection hidden="1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8" xfId="0" applyFill="1" applyBorder="1" applyAlignment="1">
      <alignment/>
    </xf>
    <xf numFmtId="0" fontId="1" fillId="0" borderId="46" xfId="0" applyFont="1" applyBorder="1" applyAlignment="1">
      <alignment horizontal="center"/>
    </xf>
    <xf numFmtId="0" fontId="28" fillId="0" borderId="43" xfId="0" applyFont="1" applyBorder="1" applyAlignment="1">
      <alignment horizontal="left" vertical="center" indent="1"/>
    </xf>
    <xf numFmtId="0" fontId="29" fillId="33" borderId="34" xfId="0" applyFont="1" applyFill="1" applyBorder="1" applyAlignment="1">
      <alignment/>
    </xf>
    <xf numFmtId="0" fontId="25" fillId="0" borderId="47" xfId="0" applyFont="1" applyBorder="1" applyAlignment="1" applyProtection="1">
      <alignment vertical="center"/>
      <protection locked="0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 applyProtection="1">
      <alignment horizontal="left" vertical="center"/>
      <protection locked="0"/>
    </xf>
    <xf numFmtId="0" fontId="30" fillId="0" borderId="50" xfId="0" applyFont="1" applyBorder="1" applyAlignment="1">
      <alignment horizontal="right" vertical="center"/>
    </xf>
    <xf numFmtId="0" fontId="31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left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left" vertical="center"/>
    </xf>
    <xf numFmtId="0" fontId="25" fillId="0" borderId="50" xfId="0" applyFont="1" applyBorder="1" applyAlignment="1">
      <alignment horizontal="right" vertical="center"/>
    </xf>
    <xf numFmtId="0" fontId="33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left" vertical="center"/>
    </xf>
    <xf numFmtId="0" fontId="28" fillId="0" borderId="45" xfId="0" applyFont="1" applyBorder="1" applyAlignment="1" applyProtection="1">
      <alignment horizontal="left" vertical="center" indent="1"/>
      <protection locked="0"/>
    </xf>
    <xf numFmtId="0" fontId="0" fillId="33" borderId="39" xfId="0" applyFill="1" applyBorder="1" applyAlignment="1">
      <alignment/>
    </xf>
    <xf numFmtId="0" fontId="35" fillId="0" borderId="12" xfId="0" applyFont="1" applyBorder="1" applyAlignment="1" applyProtection="1">
      <alignment horizontal="center" vertical="center"/>
      <protection locked="0"/>
    </xf>
    <xf numFmtId="0" fontId="35" fillId="0" borderId="14" xfId="0" applyFont="1" applyBorder="1" applyAlignment="1">
      <alignment horizontal="center" vertical="center"/>
    </xf>
    <xf numFmtId="0" fontId="35" fillId="0" borderId="37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30" fillId="0" borderId="37" xfId="0" applyFont="1" applyBorder="1" applyAlignment="1">
      <alignment horizontal="left" vertical="center"/>
    </xf>
    <xf numFmtId="0" fontId="35" fillId="0" borderId="14" xfId="0" applyFont="1" applyBorder="1" applyAlignment="1">
      <alignment horizontal="right" vertical="center"/>
    </xf>
    <xf numFmtId="0" fontId="36" fillId="0" borderId="14" xfId="0" applyFont="1" applyBorder="1" applyAlignment="1">
      <alignment horizontal="center" vertical="center"/>
    </xf>
    <xf numFmtId="0" fontId="35" fillId="0" borderId="37" xfId="0" applyFont="1" applyBorder="1" applyAlignment="1">
      <alignment horizontal="left" vertical="center"/>
    </xf>
    <xf numFmtId="0" fontId="25" fillId="0" borderId="12" xfId="0" applyFont="1" applyBorder="1" applyAlignment="1">
      <alignment horizontal="right" vertical="center"/>
    </xf>
    <xf numFmtId="0" fontId="37" fillId="0" borderId="14" xfId="0" applyFont="1" applyBorder="1" applyAlignment="1">
      <alignment horizontal="center" vertical="center"/>
    </xf>
    <xf numFmtId="0" fontId="25" fillId="0" borderId="37" xfId="0" applyFont="1" applyBorder="1" applyAlignment="1">
      <alignment horizontal="left" vertical="center"/>
    </xf>
    <xf numFmtId="0" fontId="28" fillId="0" borderId="45" xfId="0" applyFont="1" applyBorder="1" applyAlignment="1" applyProtection="1">
      <alignment horizontal="center" vertical="center"/>
      <protection locked="0"/>
    </xf>
    <xf numFmtId="0" fontId="29" fillId="33" borderId="39" xfId="0" applyFont="1" applyFill="1" applyBorder="1" applyAlignment="1">
      <alignment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>
      <alignment horizontal="center" vertical="center"/>
    </xf>
    <xf numFmtId="0" fontId="38" fillId="0" borderId="37" xfId="0" applyFont="1" applyBorder="1" applyAlignment="1" applyProtection="1">
      <alignment horizontal="center" vertical="center"/>
      <protection locked="0"/>
    </xf>
    <xf numFmtId="0" fontId="38" fillId="0" borderId="53" xfId="0" applyFont="1" applyBorder="1" applyAlignment="1">
      <alignment horizontal="right" vertical="center"/>
    </xf>
    <xf numFmtId="0" fontId="39" fillId="0" borderId="54" xfId="0" applyFont="1" applyBorder="1" applyAlignment="1">
      <alignment horizontal="center" vertical="center"/>
    </xf>
    <xf numFmtId="0" fontId="38" fillId="0" borderId="55" xfId="0" applyFont="1" applyBorder="1" applyAlignment="1">
      <alignment horizontal="left" vertical="center"/>
    </xf>
    <xf numFmtId="0" fontId="32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left" vertical="center"/>
    </xf>
    <xf numFmtId="0" fontId="25" fillId="0" borderId="53" xfId="0" applyFont="1" applyBorder="1" applyAlignment="1">
      <alignment horizontal="right" vertical="center"/>
    </xf>
    <xf numFmtId="0" fontId="37" fillId="0" borderId="54" xfId="0" applyFont="1" applyBorder="1" applyAlignment="1">
      <alignment horizontal="center" vertical="center"/>
    </xf>
    <xf numFmtId="0" fontId="25" fillId="0" borderId="55" xfId="0" applyFont="1" applyBorder="1" applyAlignment="1">
      <alignment horizontal="left" vertical="center"/>
    </xf>
    <xf numFmtId="0" fontId="40" fillId="33" borderId="43" xfId="0" applyFont="1" applyFill="1" applyBorder="1" applyAlignment="1">
      <alignment/>
    </xf>
    <xf numFmtId="0" fontId="40" fillId="33" borderId="44" xfId="0" applyFont="1" applyFill="1" applyBorder="1" applyAlignment="1">
      <alignment/>
    </xf>
    <xf numFmtId="0" fontId="40" fillId="33" borderId="34" xfId="0" applyFont="1" applyFill="1" applyBorder="1" applyAlignment="1">
      <alignment/>
    </xf>
    <xf numFmtId="0" fontId="35" fillId="0" borderId="12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1" fillId="33" borderId="45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39" xfId="0" applyFont="1" applyFill="1" applyBorder="1" applyAlignment="1">
      <alignment/>
    </xf>
    <xf numFmtId="0" fontId="28" fillId="0" borderId="15" xfId="0" applyFont="1" applyBorder="1" applyAlignment="1" applyProtection="1">
      <alignment horizontal="left" vertical="center" indent="1"/>
      <protection locked="0"/>
    </xf>
    <xf numFmtId="0" fontId="38" fillId="0" borderId="15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7" fillId="33" borderId="15" xfId="0" applyFont="1" applyFill="1" applyBorder="1" applyAlignment="1">
      <alignment/>
    </xf>
    <xf numFmtId="0" fontId="37" fillId="33" borderId="28" xfId="0" applyFont="1" applyFill="1" applyBorder="1" applyAlignment="1">
      <alignment/>
    </xf>
    <xf numFmtId="0" fontId="37" fillId="33" borderId="38" xfId="0" applyFont="1" applyFill="1" applyBorder="1" applyAlignment="1">
      <alignment/>
    </xf>
    <xf numFmtId="0" fontId="38" fillId="0" borderId="56" xfId="0" applyFont="1" applyBorder="1" applyAlignment="1">
      <alignment horizontal="right" vertical="center"/>
    </xf>
    <xf numFmtId="0" fontId="39" fillId="0" borderId="57" xfId="0" applyFont="1" applyBorder="1" applyAlignment="1">
      <alignment horizontal="center" vertical="center"/>
    </xf>
    <xf numFmtId="0" fontId="38" fillId="0" borderId="58" xfId="0" applyFont="1" applyBorder="1" applyAlignment="1">
      <alignment horizontal="left" vertical="center"/>
    </xf>
    <xf numFmtId="0" fontId="32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2" fillId="0" borderId="58" xfId="0" applyFont="1" applyBorder="1" applyAlignment="1">
      <alignment horizontal="left" vertical="center"/>
    </xf>
    <xf numFmtId="0" fontId="25" fillId="0" borderId="56" xfId="0" applyFont="1" applyBorder="1" applyAlignment="1">
      <alignment horizontal="right" vertical="center"/>
    </xf>
    <xf numFmtId="0" fontId="37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left" vertical="center"/>
    </xf>
    <xf numFmtId="0" fontId="33" fillId="33" borderId="43" xfId="0" applyFont="1" applyFill="1" applyBorder="1" applyAlignment="1">
      <alignment/>
    </xf>
    <xf numFmtId="0" fontId="33" fillId="33" borderId="44" xfId="0" applyFont="1" applyFill="1" applyBorder="1" applyAlignment="1">
      <alignment/>
    </xf>
    <xf numFmtId="0" fontId="33" fillId="33" borderId="34" xfId="0" applyFont="1" applyFill="1" applyBorder="1" applyAlignment="1">
      <alignment/>
    </xf>
    <xf numFmtId="0" fontId="28" fillId="0" borderId="0" xfId="0" applyFont="1" applyAlignment="1">
      <alignment/>
    </xf>
    <xf numFmtId="0" fontId="0" fillId="33" borderId="4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29" fillId="33" borderId="38" xfId="0" applyFont="1" applyFill="1" applyBorder="1" applyAlignment="1">
      <alignment/>
    </xf>
    <xf numFmtId="0" fontId="2" fillId="0" borderId="58" xfId="0" applyFont="1" applyBorder="1" applyAlignment="1">
      <alignment horizontal="left" vertical="center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6" fillId="0" borderId="59" xfId="0" applyNumberFormat="1" applyFont="1" applyBorder="1" applyAlignment="1">
      <alignment horizontal="center" vertical="center"/>
    </xf>
    <xf numFmtId="49" fontId="26" fillId="0" borderId="60" xfId="0" applyNumberFormat="1" applyFont="1" applyBorder="1" applyAlignment="1">
      <alignment horizontal="center" vertical="center"/>
    </xf>
    <xf numFmtId="49" fontId="26" fillId="0" borderId="61" xfId="0" applyNumberFormat="1" applyFont="1" applyBorder="1" applyAlignment="1">
      <alignment horizontal="center" vertical="center"/>
    </xf>
    <xf numFmtId="0" fontId="25" fillId="0" borderId="59" xfId="0" applyFont="1" applyBorder="1" applyAlignment="1" applyProtection="1">
      <alignment horizontal="center" vertical="center"/>
      <protection locked="0"/>
    </xf>
    <xf numFmtId="0" fontId="25" fillId="0" borderId="60" xfId="0" applyFont="1" applyBorder="1" applyAlignment="1" applyProtection="1">
      <alignment horizontal="center" vertical="center"/>
      <protection locked="0"/>
    </xf>
    <xf numFmtId="0" fontId="25" fillId="0" borderId="61" xfId="0" applyFont="1" applyBorder="1" applyAlignment="1" applyProtection="1">
      <alignment horizontal="center" vertical="center"/>
      <protection locked="0"/>
    </xf>
    <xf numFmtId="49" fontId="34" fillId="34" borderId="59" xfId="0" applyNumberFormat="1" applyFont="1" applyFill="1" applyBorder="1" applyAlignment="1" applyProtection="1">
      <alignment horizontal="center" vertical="center"/>
      <protection locked="0"/>
    </xf>
    <xf numFmtId="49" fontId="34" fillId="34" borderId="60" xfId="0" applyNumberFormat="1" applyFont="1" applyFill="1" applyBorder="1" applyAlignment="1" applyProtection="1">
      <alignment horizontal="center" vertical="center"/>
      <protection locked="0"/>
    </xf>
    <xf numFmtId="49" fontId="34" fillId="34" borderId="61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7" fillId="33" borderId="44" xfId="0" applyFont="1" applyFill="1" applyBorder="1" applyAlignment="1">
      <alignment horizontal="center" vertical="center"/>
    </xf>
    <xf numFmtId="0" fontId="27" fillId="33" borderId="34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6" fillId="0" borderId="43" xfId="0" applyNumberFormat="1" applyFont="1" applyBorder="1" applyAlignment="1">
      <alignment horizontal="center" vertical="center"/>
    </xf>
    <xf numFmtId="49" fontId="26" fillId="0" borderId="44" xfId="0" applyNumberFormat="1" applyFont="1" applyBorder="1" applyAlignment="1">
      <alignment horizontal="center" vertical="center"/>
    </xf>
    <xf numFmtId="49" fontId="26" fillId="0" borderId="34" xfId="0" applyNumberFormat="1" applyFont="1" applyBorder="1" applyAlignment="1">
      <alignment horizontal="center" vertical="center"/>
    </xf>
    <xf numFmtId="49" fontId="26" fillId="0" borderId="45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39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/>
    </xf>
    <xf numFmtId="49" fontId="26" fillId="0" borderId="38" xfId="0" applyNumberFormat="1" applyFont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3" fillId="0" borderId="63" xfId="59" applyFont="1" applyBorder="1" applyAlignment="1">
      <alignment horizontal="left" vertical="center"/>
      <protection/>
    </xf>
    <xf numFmtId="0" fontId="23" fillId="0" borderId="57" xfId="59" applyFont="1" applyBorder="1" applyAlignment="1">
      <alignment horizontal="left" vertical="center"/>
      <protection/>
    </xf>
    <xf numFmtId="0" fontId="23" fillId="0" borderId="64" xfId="59" applyFont="1" applyBorder="1" applyAlignment="1">
      <alignment horizontal="left" vertical="center"/>
      <protection/>
    </xf>
    <xf numFmtId="0" fontId="17" fillId="0" borderId="65" xfId="39" applyFont="1" applyBorder="1" applyAlignment="1">
      <alignment horizontal="center" vertical="center"/>
      <protection/>
    </xf>
    <xf numFmtId="0" fontId="17" fillId="0" borderId="51" xfId="39" applyFont="1" applyBorder="1" applyAlignment="1">
      <alignment horizontal="center" vertical="center"/>
      <protection/>
    </xf>
    <xf numFmtId="0" fontId="17" fillId="0" borderId="66" xfId="39" applyFont="1" applyBorder="1" applyAlignment="1">
      <alignment horizontal="center" vertical="center"/>
      <protection/>
    </xf>
    <xf numFmtId="0" fontId="17" fillId="0" borderId="67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62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13" fillId="0" borderId="28" xfId="56" applyFont="1" applyBorder="1" applyAlignment="1">
      <alignment horizontal="center" vertical="center"/>
      <protection/>
    </xf>
    <xf numFmtId="0" fontId="19" fillId="0" borderId="68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69" xfId="0" applyFont="1" applyBorder="1" applyAlignment="1">
      <alignment horizontal="left" vertical="center"/>
    </xf>
    <xf numFmtId="0" fontId="16" fillId="0" borderId="70" xfId="0" applyFont="1" applyBorder="1" applyAlignment="1">
      <alignment horizontal="left" vertical="center"/>
    </xf>
    <xf numFmtId="0" fontId="16" fillId="0" borderId="71" xfId="0" applyFont="1" applyBorder="1" applyAlignment="1">
      <alignment horizontal="left" vertical="center"/>
    </xf>
    <xf numFmtId="0" fontId="16" fillId="0" borderId="72" xfId="0" applyFont="1" applyBorder="1" applyAlignment="1">
      <alignment horizontal="left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6" fillId="0" borderId="73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74" xfId="59" applyFont="1" applyBorder="1" applyAlignment="1">
      <alignment horizontal="left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3"/>
  <sheetViews>
    <sheetView tabSelected="1" zoomScale="85" zoomScaleNormal="85" zoomScalePageLayoutView="0" workbookViewId="0" topLeftCell="A1">
      <selection activeCell="B1" sqref="B1:X1"/>
    </sheetView>
  </sheetViews>
  <sheetFormatPr defaultColWidth="9.00390625" defaultRowHeight="12.75"/>
  <cols>
    <col min="1" max="1" width="1.875" style="0" customWidth="1"/>
    <col min="2" max="2" width="8.125" style="0" customWidth="1"/>
    <col min="3" max="3" width="35.375" style="0" customWidth="1"/>
    <col min="4" max="4" width="6.75390625" style="0" customWidth="1"/>
    <col min="5" max="5" width="1.75390625" style="0" customWidth="1"/>
    <col min="6" max="6" width="7.00390625" style="0" customWidth="1"/>
    <col min="7" max="7" width="6.375" style="0" customWidth="1"/>
    <col min="8" max="8" width="1.75390625" style="0" customWidth="1"/>
    <col min="9" max="9" width="7.125" style="0" customWidth="1"/>
    <col min="10" max="10" width="6.25390625" style="0" customWidth="1"/>
    <col min="11" max="11" width="1.75390625" style="0" customWidth="1"/>
    <col min="12" max="13" width="6.25390625" style="0" customWidth="1"/>
    <col min="14" max="14" width="1.75390625" style="0" customWidth="1"/>
    <col min="15" max="15" width="6.25390625" style="0" customWidth="1"/>
    <col min="16" max="16" width="6.625" style="0" customWidth="1"/>
    <col min="17" max="17" width="1.75390625" style="0" customWidth="1"/>
    <col min="18" max="18" width="6.625" style="0" customWidth="1"/>
    <col min="19" max="19" width="5.375" style="0" customWidth="1"/>
    <col min="20" max="20" width="1.75390625" style="0" customWidth="1"/>
    <col min="21" max="21" width="6.625" style="0" customWidth="1"/>
    <col min="22" max="22" width="6.125" style="0" customWidth="1"/>
    <col min="23" max="23" width="2.375" style="0" customWidth="1"/>
    <col min="24" max="24" width="6.125" style="0" customWidth="1"/>
    <col min="25" max="25" width="5.75390625" style="0" customWidth="1"/>
  </cols>
  <sheetData>
    <row r="1" spans="2:24" ht="33.75">
      <c r="B1" s="177" t="s">
        <v>119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2:24" ht="23.25">
      <c r="B2" s="178" t="s">
        <v>85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</row>
    <row r="3" ht="13.5" thickBot="1"/>
    <row r="4" spans="2:26" ht="12.75" customHeight="1">
      <c r="B4" s="67"/>
      <c r="C4" s="68"/>
      <c r="D4" s="179" t="s">
        <v>86</v>
      </c>
      <c r="E4" s="180"/>
      <c r="F4" s="181"/>
      <c r="G4" s="179" t="s">
        <v>87</v>
      </c>
      <c r="H4" s="180"/>
      <c r="I4" s="181"/>
      <c r="J4" s="179" t="s">
        <v>88</v>
      </c>
      <c r="K4" s="180"/>
      <c r="L4" s="181"/>
      <c r="M4" s="179" t="s">
        <v>89</v>
      </c>
      <c r="N4" s="180"/>
      <c r="O4" s="181"/>
      <c r="P4" s="188" t="s">
        <v>90</v>
      </c>
      <c r="Q4" s="189"/>
      <c r="R4" s="189"/>
      <c r="S4" s="189"/>
      <c r="T4" s="189"/>
      <c r="U4" s="189"/>
      <c r="V4" s="189"/>
      <c r="W4" s="189"/>
      <c r="X4" s="189"/>
      <c r="Y4" s="167"/>
      <c r="Z4" s="168"/>
    </row>
    <row r="5" spans="2:26" ht="12.75" customHeight="1">
      <c r="B5" s="69"/>
      <c r="C5" s="70"/>
      <c r="D5" s="182"/>
      <c r="E5" s="183"/>
      <c r="F5" s="184"/>
      <c r="G5" s="182"/>
      <c r="H5" s="183"/>
      <c r="I5" s="184"/>
      <c r="J5" s="182"/>
      <c r="K5" s="183"/>
      <c r="L5" s="184"/>
      <c r="M5" s="182"/>
      <c r="N5" s="183"/>
      <c r="O5" s="184"/>
      <c r="P5" s="190"/>
      <c r="Q5" s="191"/>
      <c r="R5" s="191"/>
      <c r="S5" s="191"/>
      <c r="T5" s="191"/>
      <c r="U5" s="191"/>
      <c r="V5" s="191"/>
      <c r="W5" s="191"/>
      <c r="X5" s="191"/>
      <c r="Y5" s="169"/>
      <c r="Z5" s="170"/>
    </row>
    <row r="6" spans="2:26" ht="12.75" customHeight="1" thickBot="1">
      <c r="B6" s="69"/>
      <c r="C6" s="70"/>
      <c r="D6" s="182"/>
      <c r="E6" s="183"/>
      <c r="F6" s="184"/>
      <c r="G6" s="182"/>
      <c r="H6" s="183"/>
      <c r="I6" s="184"/>
      <c r="J6" s="182"/>
      <c r="K6" s="183"/>
      <c r="L6" s="184"/>
      <c r="M6" s="182"/>
      <c r="N6" s="183"/>
      <c r="O6" s="184"/>
      <c r="P6" s="192"/>
      <c r="Q6" s="193"/>
      <c r="R6" s="193"/>
      <c r="S6" s="193"/>
      <c r="T6" s="193"/>
      <c r="U6" s="193"/>
      <c r="V6" s="193"/>
      <c r="W6" s="193"/>
      <c r="X6" s="193"/>
      <c r="Y6" s="171"/>
      <c r="Z6" s="172"/>
    </row>
    <row r="7" spans="2:26" ht="19.5" customHeight="1" thickBot="1">
      <c r="B7" s="71"/>
      <c r="C7" s="72"/>
      <c r="D7" s="185"/>
      <c r="E7" s="186"/>
      <c r="F7" s="187"/>
      <c r="G7" s="185"/>
      <c r="H7" s="186"/>
      <c r="I7" s="187"/>
      <c r="J7" s="185"/>
      <c r="K7" s="186"/>
      <c r="L7" s="187"/>
      <c r="M7" s="185"/>
      <c r="N7" s="186"/>
      <c r="O7" s="187"/>
      <c r="P7" s="173" t="s">
        <v>91</v>
      </c>
      <c r="Q7" s="174"/>
      <c r="R7" s="175"/>
      <c r="S7" s="173" t="s">
        <v>92</v>
      </c>
      <c r="T7" s="174"/>
      <c r="U7" s="175"/>
      <c r="V7" s="176" t="s">
        <v>93</v>
      </c>
      <c r="W7" s="176"/>
      <c r="X7" s="176"/>
      <c r="Y7" s="73" t="s">
        <v>94</v>
      </c>
      <c r="Z7" s="73" t="s">
        <v>95</v>
      </c>
    </row>
    <row r="8" spans="2:26" ht="21" customHeight="1">
      <c r="B8" s="156" t="s">
        <v>86</v>
      </c>
      <c r="C8" s="74"/>
      <c r="D8" s="67"/>
      <c r="E8" s="68"/>
      <c r="F8" s="75"/>
      <c r="G8" s="76">
        <v>4</v>
      </c>
      <c r="H8" s="77" t="s">
        <v>27</v>
      </c>
      <c r="I8" s="78">
        <v>4</v>
      </c>
      <c r="J8" s="76">
        <v>5</v>
      </c>
      <c r="K8" s="77" t="s">
        <v>27</v>
      </c>
      <c r="L8" s="78">
        <v>3</v>
      </c>
      <c r="M8" s="76">
        <v>3</v>
      </c>
      <c r="N8" s="77" t="s">
        <v>27</v>
      </c>
      <c r="O8" s="78">
        <v>5</v>
      </c>
      <c r="P8" s="79"/>
      <c r="Q8" s="80"/>
      <c r="R8" s="81"/>
      <c r="S8" s="82"/>
      <c r="T8" s="80"/>
      <c r="U8" s="83"/>
      <c r="V8" s="84">
        <f>G8+J8+M8</f>
        <v>12</v>
      </c>
      <c r="W8" s="85" t="s">
        <v>27</v>
      </c>
      <c r="X8" s="86">
        <f>I8+L8+O8</f>
        <v>12</v>
      </c>
      <c r="Y8" s="159">
        <v>6</v>
      </c>
      <c r="Z8" s="162" t="s">
        <v>88</v>
      </c>
    </row>
    <row r="9" spans="2:26" ht="19.5" customHeight="1">
      <c r="B9" s="157"/>
      <c r="C9" s="87" t="s">
        <v>35</v>
      </c>
      <c r="D9" s="69"/>
      <c r="E9" s="70"/>
      <c r="F9" s="88"/>
      <c r="G9" s="89">
        <v>8</v>
      </c>
      <c r="H9" s="90" t="s">
        <v>27</v>
      </c>
      <c r="I9" s="91">
        <v>9</v>
      </c>
      <c r="J9" s="89">
        <v>12</v>
      </c>
      <c r="K9" s="90" t="s">
        <v>27</v>
      </c>
      <c r="L9" s="91">
        <v>8</v>
      </c>
      <c r="M9" s="89">
        <v>7</v>
      </c>
      <c r="N9" s="90" t="s">
        <v>27</v>
      </c>
      <c r="O9" s="91">
        <v>11</v>
      </c>
      <c r="P9" s="92"/>
      <c r="Q9" s="93"/>
      <c r="R9" s="94"/>
      <c r="S9" s="95">
        <f>G9+J9+M9</f>
        <v>27</v>
      </c>
      <c r="T9" s="96" t="s">
        <v>27</v>
      </c>
      <c r="U9" s="97">
        <f>I9+L9+O9</f>
        <v>28</v>
      </c>
      <c r="V9" s="98"/>
      <c r="W9" s="99"/>
      <c r="X9" s="100"/>
      <c r="Y9" s="160"/>
      <c r="Z9" s="163"/>
    </row>
    <row r="10" spans="2:26" ht="19.5" customHeight="1" thickBot="1">
      <c r="B10" s="157"/>
      <c r="C10" s="101"/>
      <c r="D10" s="69"/>
      <c r="E10" s="70"/>
      <c r="F10" s="102"/>
      <c r="G10" s="103">
        <v>307</v>
      </c>
      <c r="H10" s="104" t="s">
        <v>27</v>
      </c>
      <c r="I10" s="105">
        <v>331</v>
      </c>
      <c r="J10" s="103">
        <v>384</v>
      </c>
      <c r="K10" s="104" t="s">
        <v>27</v>
      </c>
      <c r="L10" s="105">
        <v>319</v>
      </c>
      <c r="M10" s="103">
        <v>296</v>
      </c>
      <c r="N10" s="104" t="s">
        <v>27</v>
      </c>
      <c r="O10" s="105">
        <v>325</v>
      </c>
      <c r="P10" s="106">
        <f>G10+J10+M10</f>
        <v>987</v>
      </c>
      <c r="Q10" s="107" t="s">
        <v>27</v>
      </c>
      <c r="R10" s="108">
        <f>I10+L10+O10</f>
        <v>975</v>
      </c>
      <c r="S10" s="109"/>
      <c r="T10" s="110"/>
      <c r="U10" s="111"/>
      <c r="V10" s="112"/>
      <c r="W10" s="113"/>
      <c r="X10" s="114"/>
      <c r="Y10" s="160"/>
      <c r="Z10" s="163"/>
    </row>
    <row r="11" spans="2:26" ht="19.5" customHeight="1">
      <c r="B11" s="156" t="s">
        <v>87</v>
      </c>
      <c r="C11" s="74"/>
      <c r="D11" s="76">
        <f>I8</f>
        <v>4</v>
      </c>
      <c r="E11" s="77" t="s">
        <v>27</v>
      </c>
      <c r="F11" s="78">
        <f>G8</f>
        <v>4</v>
      </c>
      <c r="G11" s="115"/>
      <c r="H11" s="116"/>
      <c r="I11" s="117"/>
      <c r="J11" s="76">
        <v>5</v>
      </c>
      <c r="K11" s="77" t="s">
        <v>27</v>
      </c>
      <c r="L11" s="78">
        <v>3</v>
      </c>
      <c r="M11" s="76">
        <v>3</v>
      </c>
      <c r="N11" s="77" t="s">
        <v>27</v>
      </c>
      <c r="O11" s="78">
        <v>5</v>
      </c>
      <c r="P11" s="79"/>
      <c r="Q11" s="80"/>
      <c r="R11" s="81"/>
      <c r="S11" s="82"/>
      <c r="T11" s="80"/>
      <c r="U11" s="83"/>
      <c r="V11" s="84">
        <f>D11+J11+M11</f>
        <v>12</v>
      </c>
      <c r="W11" s="85" t="s">
        <v>27</v>
      </c>
      <c r="X11" s="86">
        <f>F11+L11+O11</f>
        <v>12</v>
      </c>
      <c r="Y11" s="159">
        <v>6</v>
      </c>
      <c r="Z11" s="162" t="s">
        <v>87</v>
      </c>
    </row>
    <row r="12" spans="2:26" ht="19.5" customHeight="1">
      <c r="B12" s="157"/>
      <c r="C12" s="87" t="s">
        <v>36</v>
      </c>
      <c r="D12" s="118">
        <f>I9</f>
        <v>9</v>
      </c>
      <c r="E12" s="90" t="s">
        <v>27</v>
      </c>
      <c r="F12" s="119">
        <f>G9</f>
        <v>8</v>
      </c>
      <c r="G12" s="120"/>
      <c r="H12" s="121"/>
      <c r="I12" s="122"/>
      <c r="J12" s="89">
        <v>11</v>
      </c>
      <c r="K12" s="90" t="s">
        <v>27</v>
      </c>
      <c r="L12" s="91">
        <v>9</v>
      </c>
      <c r="M12" s="89">
        <v>6</v>
      </c>
      <c r="N12" s="90" t="s">
        <v>27</v>
      </c>
      <c r="O12" s="91">
        <v>10</v>
      </c>
      <c r="P12" s="92"/>
      <c r="Q12" s="93"/>
      <c r="R12" s="94"/>
      <c r="S12" s="95">
        <f>D12+J12+M12</f>
        <v>26</v>
      </c>
      <c r="T12" s="96" t="s">
        <v>27</v>
      </c>
      <c r="U12" s="97">
        <f>F12+L12+O12</f>
        <v>27</v>
      </c>
      <c r="V12" s="98"/>
      <c r="W12" s="99"/>
      <c r="X12" s="100"/>
      <c r="Y12" s="160"/>
      <c r="Z12" s="163"/>
    </row>
    <row r="13" spans="2:26" ht="19.5" customHeight="1" thickBot="1">
      <c r="B13" s="158"/>
      <c r="C13" s="123"/>
      <c r="D13" s="124">
        <f>I10</f>
        <v>331</v>
      </c>
      <c r="E13" s="125" t="s">
        <v>27</v>
      </c>
      <c r="F13" s="126">
        <f>G10</f>
        <v>307</v>
      </c>
      <c r="G13" s="127"/>
      <c r="H13" s="128"/>
      <c r="I13" s="129"/>
      <c r="J13" s="103">
        <v>380</v>
      </c>
      <c r="K13" s="104" t="s">
        <v>27</v>
      </c>
      <c r="L13" s="105">
        <v>346</v>
      </c>
      <c r="M13" s="103">
        <v>256</v>
      </c>
      <c r="N13" s="104" t="s">
        <v>27</v>
      </c>
      <c r="O13" s="105">
        <v>297</v>
      </c>
      <c r="P13" s="130">
        <f>D13+J13+M13</f>
        <v>967</v>
      </c>
      <c r="Q13" s="131" t="s">
        <v>27</v>
      </c>
      <c r="R13" s="132">
        <f>F13+L13+O13</f>
        <v>950</v>
      </c>
      <c r="S13" s="133"/>
      <c r="T13" s="134"/>
      <c r="U13" s="135"/>
      <c r="V13" s="136"/>
      <c r="W13" s="137"/>
      <c r="X13" s="138"/>
      <c r="Y13" s="161"/>
      <c r="Z13" s="164"/>
    </row>
    <row r="14" spans="2:26" ht="19.5" customHeight="1">
      <c r="B14" s="156" t="s">
        <v>88</v>
      </c>
      <c r="C14" s="74"/>
      <c r="D14" s="76">
        <f>L8</f>
        <v>3</v>
      </c>
      <c r="E14" s="77" t="s">
        <v>27</v>
      </c>
      <c r="F14" s="78">
        <f>J8</f>
        <v>5</v>
      </c>
      <c r="G14" s="76">
        <f>L11</f>
        <v>3</v>
      </c>
      <c r="H14" s="77" t="s">
        <v>27</v>
      </c>
      <c r="I14" s="78">
        <f>J11</f>
        <v>5</v>
      </c>
      <c r="J14" s="115"/>
      <c r="K14" s="116"/>
      <c r="L14" s="117"/>
      <c r="M14" s="76">
        <v>3</v>
      </c>
      <c r="N14" s="77" t="s">
        <v>27</v>
      </c>
      <c r="O14" s="78">
        <v>5</v>
      </c>
      <c r="P14" s="79"/>
      <c r="Q14" s="80"/>
      <c r="R14" s="81"/>
      <c r="S14" s="82"/>
      <c r="T14" s="80"/>
      <c r="U14" s="83"/>
      <c r="V14" s="84">
        <f>D14+G14+M14</f>
        <v>9</v>
      </c>
      <c r="W14" s="85" t="s">
        <v>27</v>
      </c>
      <c r="X14" s="86">
        <f>F14+I14+O14</f>
        <v>15</v>
      </c>
      <c r="Y14" s="159">
        <v>3</v>
      </c>
      <c r="Z14" s="162" t="s">
        <v>89</v>
      </c>
    </row>
    <row r="15" spans="2:26" ht="19.5" customHeight="1">
      <c r="B15" s="157"/>
      <c r="C15" s="87" t="s">
        <v>33</v>
      </c>
      <c r="D15" s="118">
        <f>L9</f>
        <v>8</v>
      </c>
      <c r="E15" s="90" t="s">
        <v>27</v>
      </c>
      <c r="F15" s="119">
        <f>J9</f>
        <v>12</v>
      </c>
      <c r="G15" s="118">
        <f>L12</f>
        <v>9</v>
      </c>
      <c r="H15" s="90" t="s">
        <v>27</v>
      </c>
      <c r="I15" s="119">
        <f>J12</f>
        <v>11</v>
      </c>
      <c r="J15" s="120"/>
      <c r="K15" s="121"/>
      <c r="L15" s="122"/>
      <c r="M15" s="89">
        <v>7</v>
      </c>
      <c r="N15" s="90" t="s">
        <v>27</v>
      </c>
      <c r="O15" s="91">
        <v>12</v>
      </c>
      <c r="P15" s="92"/>
      <c r="Q15" s="93"/>
      <c r="R15" s="94"/>
      <c r="S15" s="95">
        <f>D15+G15+M15</f>
        <v>24</v>
      </c>
      <c r="T15" s="96" t="s">
        <v>27</v>
      </c>
      <c r="U15" s="97">
        <f>F15+I15+O15</f>
        <v>35</v>
      </c>
      <c r="V15" s="98"/>
      <c r="W15" s="99"/>
      <c r="X15" s="100"/>
      <c r="Y15" s="160"/>
      <c r="Z15" s="163"/>
    </row>
    <row r="16" spans="2:26" ht="19.5" customHeight="1" thickBot="1">
      <c r="B16" s="158"/>
      <c r="C16" s="123"/>
      <c r="D16" s="124">
        <f>L10</f>
        <v>319</v>
      </c>
      <c r="E16" s="125" t="s">
        <v>27</v>
      </c>
      <c r="F16" s="126">
        <f>J10</f>
        <v>384</v>
      </c>
      <c r="G16" s="124">
        <f>L13</f>
        <v>346</v>
      </c>
      <c r="H16" s="125" t="s">
        <v>27</v>
      </c>
      <c r="I16" s="126">
        <f>J13</f>
        <v>380</v>
      </c>
      <c r="J16" s="127"/>
      <c r="K16" s="128"/>
      <c r="L16" s="129"/>
      <c r="M16" s="103">
        <v>324</v>
      </c>
      <c r="N16" s="104" t="s">
        <v>27</v>
      </c>
      <c r="O16" s="105">
        <v>380</v>
      </c>
      <c r="P16" s="130">
        <f>D16+G16+M16</f>
        <v>989</v>
      </c>
      <c r="Q16" s="131" t="s">
        <v>27</v>
      </c>
      <c r="R16" s="132">
        <f>F16+I16+O16</f>
        <v>1144</v>
      </c>
      <c r="S16" s="133"/>
      <c r="T16" s="134"/>
      <c r="U16" s="135"/>
      <c r="V16" s="136"/>
      <c r="W16" s="137"/>
      <c r="X16" s="138"/>
      <c r="Y16" s="161"/>
      <c r="Z16" s="164"/>
    </row>
    <row r="17" spans="2:26" ht="19.5" customHeight="1">
      <c r="B17" s="156" t="s">
        <v>89</v>
      </c>
      <c r="C17" s="74"/>
      <c r="D17" s="76">
        <f>O8</f>
        <v>5</v>
      </c>
      <c r="E17" s="77" t="s">
        <v>27</v>
      </c>
      <c r="F17" s="78">
        <f>M8</f>
        <v>3</v>
      </c>
      <c r="G17" s="76">
        <f>O11</f>
        <v>5</v>
      </c>
      <c r="H17" s="77" t="s">
        <v>27</v>
      </c>
      <c r="I17" s="78">
        <f>M11</f>
        <v>3</v>
      </c>
      <c r="J17" s="76">
        <f>O14</f>
        <v>5</v>
      </c>
      <c r="K17" s="77" t="s">
        <v>27</v>
      </c>
      <c r="L17" s="78">
        <f>M14</f>
        <v>3</v>
      </c>
      <c r="M17" s="139"/>
      <c r="N17" s="140"/>
      <c r="O17" s="141"/>
      <c r="P17" s="79"/>
      <c r="Q17" s="80"/>
      <c r="R17" s="81"/>
      <c r="S17" s="82"/>
      <c r="T17" s="80"/>
      <c r="U17" s="83"/>
      <c r="V17" s="84">
        <f>D17+G17+J17</f>
        <v>15</v>
      </c>
      <c r="W17" s="85" t="s">
        <v>27</v>
      </c>
      <c r="X17" s="86">
        <f>F17+I17+L17</f>
        <v>9</v>
      </c>
      <c r="Y17" s="159">
        <v>9</v>
      </c>
      <c r="Z17" s="162" t="s">
        <v>86</v>
      </c>
    </row>
    <row r="18" spans="2:26" ht="19.5" customHeight="1">
      <c r="B18" s="157"/>
      <c r="C18" s="142" t="s">
        <v>34</v>
      </c>
      <c r="D18" s="118">
        <f>O9</f>
        <v>11</v>
      </c>
      <c r="E18" s="90" t="s">
        <v>27</v>
      </c>
      <c r="F18" s="119">
        <f>M9</f>
        <v>7</v>
      </c>
      <c r="G18" s="118">
        <f>O12</f>
        <v>10</v>
      </c>
      <c r="H18" s="90" t="s">
        <v>27</v>
      </c>
      <c r="I18" s="119">
        <f>M12</f>
        <v>6</v>
      </c>
      <c r="J18" s="118">
        <f>O15</f>
        <v>12</v>
      </c>
      <c r="K18" s="90" t="s">
        <v>27</v>
      </c>
      <c r="L18" s="119">
        <f>M15</f>
        <v>7</v>
      </c>
      <c r="M18" s="143"/>
      <c r="N18" s="144"/>
      <c r="O18" s="145"/>
      <c r="P18" s="92"/>
      <c r="Q18" s="93"/>
      <c r="R18" s="94"/>
      <c r="S18" s="95">
        <f>D18+G18+J18</f>
        <v>33</v>
      </c>
      <c r="T18" s="96" t="s">
        <v>27</v>
      </c>
      <c r="U18" s="97">
        <f>F18+I18+L18</f>
        <v>20</v>
      </c>
      <c r="V18" s="98"/>
      <c r="W18" s="99"/>
      <c r="X18" s="100"/>
      <c r="Y18" s="160"/>
      <c r="Z18" s="163"/>
    </row>
    <row r="19" spans="2:26" ht="19.5" customHeight="1" thickBot="1">
      <c r="B19" s="158"/>
      <c r="C19" s="123"/>
      <c r="D19" s="124">
        <f>O10</f>
        <v>325</v>
      </c>
      <c r="E19" s="125" t="s">
        <v>27</v>
      </c>
      <c r="F19" s="126">
        <f>M10</f>
        <v>296</v>
      </c>
      <c r="G19" s="124">
        <f>O13</f>
        <v>297</v>
      </c>
      <c r="H19" s="125" t="s">
        <v>27</v>
      </c>
      <c r="I19" s="126">
        <f>M13</f>
        <v>256</v>
      </c>
      <c r="J19" s="124">
        <f>O16</f>
        <v>380</v>
      </c>
      <c r="K19" s="125" t="s">
        <v>27</v>
      </c>
      <c r="L19" s="126">
        <f>M16</f>
        <v>324</v>
      </c>
      <c r="M19" s="71"/>
      <c r="N19" s="72"/>
      <c r="O19" s="146"/>
      <c r="P19" s="130">
        <f>D19+G19+J19</f>
        <v>1002</v>
      </c>
      <c r="Q19" s="131" t="s">
        <v>27</v>
      </c>
      <c r="R19" s="132">
        <f>F19+I19+L19</f>
        <v>876</v>
      </c>
      <c r="S19" s="133"/>
      <c r="T19" s="134"/>
      <c r="U19" s="147"/>
      <c r="V19" s="136"/>
      <c r="W19" s="137"/>
      <c r="X19" s="138"/>
      <c r="Y19" s="161"/>
      <c r="Z19" s="164"/>
    </row>
    <row r="20" spans="16:24" ht="19.5" customHeight="1">
      <c r="P20" s="148">
        <f>SUM(P8:P19)</f>
        <v>3945</v>
      </c>
      <c r="Q20" s="149"/>
      <c r="R20" s="150">
        <f>SUM(R8:R19)</f>
        <v>3945</v>
      </c>
      <c r="S20" s="148">
        <f>SUM(S8:S19)</f>
        <v>110</v>
      </c>
      <c r="T20" s="149"/>
      <c r="U20" s="150">
        <f>SUM(U8:U19)</f>
        <v>110</v>
      </c>
      <c r="V20" s="148">
        <f>SUM(V8:V19)</f>
        <v>48</v>
      </c>
      <c r="W20" s="149"/>
      <c r="X20" s="150">
        <f>SUM(X8:X19)</f>
        <v>48</v>
      </c>
    </row>
    <row r="21" spans="3:24" ht="19.5" customHeight="1">
      <c r="C21" s="151" t="s">
        <v>96</v>
      </c>
      <c r="D21" s="165" t="s">
        <v>53</v>
      </c>
      <c r="E21" s="165"/>
      <c r="F21" s="165"/>
      <c r="G21" s="165" t="s">
        <v>81</v>
      </c>
      <c r="H21" s="165"/>
      <c r="I21" s="165"/>
      <c r="J21" s="165" t="s">
        <v>82</v>
      </c>
      <c r="K21" s="165"/>
      <c r="L21" s="165"/>
      <c r="M21" s="166"/>
      <c r="N21" s="166"/>
      <c r="O21" s="166"/>
      <c r="P21" s="152"/>
      <c r="R21" s="153"/>
      <c r="S21" s="152"/>
      <c r="U21" s="153"/>
      <c r="V21" s="152"/>
      <c r="X21" s="153"/>
    </row>
    <row r="22" spans="4:15" ht="18">
      <c r="D22" s="154">
        <v>1</v>
      </c>
      <c r="E22" s="155" t="s">
        <v>97</v>
      </c>
      <c r="F22" s="154">
        <v>4</v>
      </c>
      <c r="G22" s="154">
        <v>1</v>
      </c>
      <c r="H22" s="155" t="s">
        <v>97</v>
      </c>
      <c r="I22" s="154">
        <v>2</v>
      </c>
      <c r="J22" s="154">
        <v>1</v>
      </c>
      <c r="K22" s="155" t="s">
        <v>97</v>
      </c>
      <c r="L22" s="154">
        <v>3</v>
      </c>
      <c r="M22" s="154"/>
      <c r="N22" s="155"/>
      <c r="O22" s="154"/>
    </row>
    <row r="23" spans="4:15" ht="18">
      <c r="D23" s="154">
        <v>2</v>
      </c>
      <c r="E23" s="155" t="s">
        <v>97</v>
      </c>
      <c r="F23" s="154">
        <v>3</v>
      </c>
      <c r="G23" s="154">
        <v>3</v>
      </c>
      <c r="H23" s="155" t="s">
        <v>97</v>
      </c>
      <c r="I23" s="154">
        <v>4</v>
      </c>
      <c r="J23" s="154">
        <v>2</v>
      </c>
      <c r="K23" s="155" t="s">
        <v>97</v>
      </c>
      <c r="L23" s="154">
        <v>4</v>
      </c>
      <c r="M23" s="154"/>
      <c r="N23" s="155"/>
      <c r="O23" s="154"/>
    </row>
  </sheetData>
  <sheetProtection/>
  <mergeCells count="27">
    <mergeCell ref="B1:X1"/>
    <mergeCell ref="B2:X2"/>
    <mergeCell ref="D4:F7"/>
    <mergeCell ref="G4:I7"/>
    <mergeCell ref="J4:L7"/>
    <mergeCell ref="M4:O7"/>
    <mergeCell ref="P4:X6"/>
    <mergeCell ref="Y4:Z6"/>
    <mergeCell ref="P7:R7"/>
    <mergeCell ref="S7:U7"/>
    <mergeCell ref="V7:X7"/>
    <mergeCell ref="B8:B10"/>
    <mergeCell ref="Y8:Y10"/>
    <mergeCell ref="Z8:Z10"/>
    <mergeCell ref="B11:B13"/>
    <mergeCell ref="Y11:Y13"/>
    <mergeCell ref="Z11:Z13"/>
    <mergeCell ref="B14:B16"/>
    <mergeCell ref="Y14:Y16"/>
    <mergeCell ref="Z14:Z16"/>
    <mergeCell ref="B17:B19"/>
    <mergeCell ref="Y17:Y19"/>
    <mergeCell ref="Z17:Z19"/>
    <mergeCell ref="D21:F21"/>
    <mergeCell ref="G21:I21"/>
    <mergeCell ref="J21:L21"/>
    <mergeCell ref="M21:O21"/>
  </mergeCells>
  <printOptions/>
  <pageMargins left="0.5511811023622047" right="0.7086614173228347" top="0.984251968503937" bottom="0.984251968503937" header="0.5118110236220472" footer="0.5118110236220472"/>
  <pageSetup fitToHeight="2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zoomScalePageLayoutView="0" workbookViewId="0" topLeftCell="A2">
      <selection activeCell="B2" sqref="B2:T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2:20" ht="19.5" customHeight="1" thickBot="1">
      <c r="B3" s="5" t="s">
        <v>1</v>
      </c>
      <c r="C3" s="6"/>
      <c r="D3" s="205" t="s">
        <v>62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</row>
    <row r="4" spans="2:20" ht="19.5" customHeight="1" thickTop="1">
      <c r="B4" s="7" t="s">
        <v>3</v>
      </c>
      <c r="C4" s="8"/>
      <c r="D4" s="208" t="s">
        <v>34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10"/>
      <c r="Q4" s="211" t="s">
        <v>16</v>
      </c>
      <c r="R4" s="212"/>
      <c r="S4" s="10"/>
      <c r="T4" s="55">
        <v>42827</v>
      </c>
    </row>
    <row r="5" spans="2:20" ht="19.5" customHeight="1">
      <c r="B5" s="7" t="s">
        <v>4</v>
      </c>
      <c r="C5" s="11"/>
      <c r="D5" s="208" t="s">
        <v>35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10"/>
      <c r="Q5" s="213" t="s">
        <v>2</v>
      </c>
      <c r="R5" s="214"/>
      <c r="S5" s="9"/>
      <c r="T5" s="56" t="s">
        <v>31</v>
      </c>
    </row>
    <row r="6" spans="2:20" ht="19.5" customHeight="1" thickBot="1">
      <c r="B6" s="12" t="s">
        <v>5</v>
      </c>
      <c r="C6" s="13"/>
      <c r="D6" s="194" t="s">
        <v>32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6"/>
      <c r="Q6" s="14"/>
      <c r="R6" s="15"/>
      <c r="S6" s="47"/>
      <c r="T6" s="57" t="s">
        <v>53</v>
      </c>
    </row>
    <row r="7" spans="2:20" ht="24.75" customHeight="1">
      <c r="B7" s="16"/>
      <c r="C7" s="17" t="s">
        <v>6</v>
      </c>
      <c r="D7" s="17" t="s">
        <v>7</v>
      </c>
      <c r="E7" s="197" t="s">
        <v>8</v>
      </c>
      <c r="F7" s="198"/>
      <c r="G7" s="198"/>
      <c r="H7" s="198"/>
      <c r="I7" s="198"/>
      <c r="J7" s="198"/>
      <c r="K7" s="198"/>
      <c r="L7" s="198"/>
      <c r="M7" s="199"/>
      <c r="N7" s="200" t="s">
        <v>17</v>
      </c>
      <c r="O7" s="201"/>
      <c r="P7" s="200" t="s">
        <v>18</v>
      </c>
      <c r="Q7" s="201"/>
      <c r="R7" s="200" t="s">
        <v>19</v>
      </c>
      <c r="S7" s="201"/>
      <c r="T7" s="51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54" t="s">
        <v>29</v>
      </c>
      <c r="C9" s="60" t="s">
        <v>54</v>
      </c>
      <c r="D9" s="59" t="s">
        <v>63</v>
      </c>
      <c r="E9" s="28">
        <v>16</v>
      </c>
      <c r="F9" s="29" t="s">
        <v>27</v>
      </c>
      <c r="G9" s="30">
        <v>21</v>
      </c>
      <c r="H9" s="28">
        <v>15</v>
      </c>
      <c r="I9" s="29" t="s">
        <v>27</v>
      </c>
      <c r="J9" s="30">
        <v>21</v>
      </c>
      <c r="K9" s="28"/>
      <c r="L9" s="29" t="s">
        <v>27</v>
      </c>
      <c r="M9" s="30"/>
      <c r="N9" s="31">
        <f aca="true" t="shared" si="0" ref="N9:N16">E9+H9+K9</f>
        <v>31</v>
      </c>
      <c r="O9" s="32">
        <f aca="true" t="shared" si="1" ref="O9:O16">G9+J9+M9</f>
        <v>42</v>
      </c>
      <c r="P9" s="33">
        <f aca="true" t="shared" si="2" ref="P9:P15">IF(E9&gt;G9,1,0)+IF(H9&gt;J9,1,0)+IF(K9&gt;M9,1,0)</f>
        <v>0</v>
      </c>
      <c r="Q9" s="28">
        <f aca="true" t="shared" si="3" ref="Q9:Q15">IF(E9&lt;G9,1,0)+IF(H9&lt;J9,1,0)+IF(K9&lt;M9,1,0)</f>
        <v>2</v>
      </c>
      <c r="R9" s="48">
        <f>IF(P9=2,1,0)</f>
        <v>0</v>
      </c>
      <c r="S9" s="30">
        <f>IF(Q9=2,1,0)</f>
        <v>1</v>
      </c>
      <c r="T9" s="62" t="s">
        <v>71</v>
      </c>
    </row>
    <row r="10" spans="2:20" ht="30" customHeight="1">
      <c r="B10" s="27" t="s">
        <v>25</v>
      </c>
      <c r="C10" s="60" t="s">
        <v>55</v>
      </c>
      <c r="D10" s="60" t="s">
        <v>64</v>
      </c>
      <c r="E10" s="28">
        <v>21</v>
      </c>
      <c r="F10" s="28" t="s">
        <v>27</v>
      </c>
      <c r="G10" s="30">
        <v>11</v>
      </c>
      <c r="H10" s="28">
        <v>21</v>
      </c>
      <c r="I10" s="28" t="s">
        <v>27</v>
      </c>
      <c r="J10" s="30">
        <v>19</v>
      </c>
      <c r="K10" s="28"/>
      <c r="L10" s="28" t="s">
        <v>27</v>
      </c>
      <c r="M10" s="30"/>
      <c r="N10" s="31">
        <f t="shared" si="0"/>
        <v>42</v>
      </c>
      <c r="O10" s="32">
        <f t="shared" si="1"/>
        <v>30</v>
      </c>
      <c r="P10" s="33">
        <f t="shared" si="2"/>
        <v>2</v>
      </c>
      <c r="Q10" s="28">
        <f t="shared" si="3"/>
        <v>0</v>
      </c>
      <c r="R10" s="49">
        <f aca="true" t="shared" si="4" ref="R10:S16">IF(P10=2,1,0)</f>
        <v>1</v>
      </c>
      <c r="S10" s="30">
        <f t="shared" si="4"/>
        <v>0</v>
      </c>
      <c r="T10" s="62" t="s">
        <v>75</v>
      </c>
    </row>
    <row r="11" spans="2:20" ht="30" customHeight="1">
      <c r="B11" s="27" t="s">
        <v>24</v>
      </c>
      <c r="C11" s="60" t="s">
        <v>56</v>
      </c>
      <c r="D11" s="60" t="s">
        <v>65</v>
      </c>
      <c r="E11" s="28">
        <v>21</v>
      </c>
      <c r="F11" s="28" t="s">
        <v>27</v>
      </c>
      <c r="G11" s="30">
        <v>15</v>
      </c>
      <c r="H11" s="28">
        <v>21</v>
      </c>
      <c r="I11" s="28" t="s">
        <v>27</v>
      </c>
      <c r="J11" s="30">
        <v>13</v>
      </c>
      <c r="K11" s="28"/>
      <c r="L11" s="28" t="s">
        <v>27</v>
      </c>
      <c r="M11" s="30"/>
      <c r="N11" s="31">
        <f t="shared" si="0"/>
        <v>42</v>
      </c>
      <c r="O11" s="32">
        <f t="shared" si="1"/>
        <v>28</v>
      </c>
      <c r="P11" s="33">
        <f t="shared" si="2"/>
        <v>2</v>
      </c>
      <c r="Q11" s="28">
        <f t="shared" si="3"/>
        <v>0</v>
      </c>
      <c r="R11" s="49">
        <f t="shared" si="4"/>
        <v>1</v>
      </c>
      <c r="S11" s="30">
        <f t="shared" si="4"/>
        <v>0</v>
      </c>
      <c r="T11" s="62" t="s">
        <v>80</v>
      </c>
    </row>
    <row r="12" spans="2:20" ht="30" customHeight="1">
      <c r="B12" s="27" t="s">
        <v>23</v>
      </c>
      <c r="C12" s="60" t="s">
        <v>57</v>
      </c>
      <c r="D12" s="60" t="s">
        <v>66</v>
      </c>
      <c r="E12" s="28">
        <v>22</v>
      </c>
      <c r="F12" s="28" t="s">
        <v>27</v>
      </c>
      <c r="G12" s="30">
        <v>20</v>
      </c>
      <c r="H12" s="28">
        <v>18</v>
      </c>
      <c r="I12" s="28" t="s">
        <v>27</v>
      </c>
      <c r="J12" s="30">
        <v>21</v>
      </c>
      <c r="K12" s="28">
        <v>21</v>
      </c>
      <c r="L12" s="28" t="s">
        <v>27</v>
      </c>
      <c r="M12" s="30">
        <v>15</v>
      </c>
      <c r="N12" s="31">
        <f t="shared" si="0"/>
        <v>61</v>
      </c>
      <c r="O12" s="32">
        <f t="shared" si="1"/>
        <v>56</v>
      </c>
      <c r="P12" s="33">
        <f t="shared" si="2"/>
        <v>2</v>
      </c>
      <c r="Q12" s="28">
        <f t="shared" si="3"/>
        <v>1</v>
      </c>
      <c r="R12" s="49">
        <f t="shared" si="4"/>
        <v>1</v>
      </c>
      <c r="S12" s="30">
        <f t="shared" si="4"/>
        <v>0</v>
      </c>
      <c r="T12" s="62" t="s">
        <v>72</v>
      </c>
    </row>
    <row r="13" spans="2:20" ht="30" customHeight="1">
      <c r="B13" s="27" t="s">
        <v>22</v>
      </c>
      <c r="C13" s="60" t="s">
        <v>58</v>
      </c>
      <c r="D13" s="60" t="s">
        <v>67</v>
      </c>
      <c r="E13" s="28">
        <v>4</v>
      </c>
      <c r="F13" s="28" t="s">
        <v>27</v>
      </c>
      <c r="G13" s="30">
        <v>21</v>
      </c>
      <c r="H13" s="28">
        <v>21</v>
      </c>
      <c r="I13" s="28" t="s">
        <v>27</v>
      </c>
      <c r="J13" s="30">
        <v>18</v>
      </c>
      <c r="K13" s="28">
        <v>16</v>
      </c>
      <c r="L13" s="28" t="s">
        <v>27</v>
      </c>
      <c r="M13" s="30">
        <v>21</v>
      </c>
      <c r="N13" s="31">
        <f t="shared" si="0"/>
        <v>41</v>
      </c>
      <c r="O13" s="32">
        <f t="shared" si="1"/>
        <v>60</v>
      </c>
      <c r="P13" s="33">
        <f t="shared" si="2"/>
        <v>1</v>
      </c>
      <c r="Q13" s="28">
        <f t="shared" si="3"/>
        <v>2</v>
      </c>
      <c r="R13" s="49">
        <f t="shared" si="4"/>
        <v>0</v>
      </c>
      <c r="S13" s="30">
        <f t="shared" si="4"/>
        <v>1</v>
      </c>
      <c r="T13" s="62" t="s">
        <v>79</v>
      </c>
    </row>
    <row r="14" spans="2:20" ht="30" customHeight="1">
      <c r="B14" s="27" t="s">
        <v>21</v>
      </c>
      <c r="C14" s="60" t="s">
        <v>59</v>
      </c>
      <c r="D14" s="60" t="s">
        <v>68</v>
      </c>
      <c r="E14" s="28">
        <v>11</v>
      </c>
      <c r="F14" s="28" t="s">
        <v>27</v>
      </c>
      <c r="G14" s="30">
        <v>21</v>
      </c>
      <c r="H14" s="28">
        <v>13</v>
      </c>
      <c r="I14" s="28" t="s">
        <v>27</v>
      </c>
      <c r="J14" s="30">
        <v>21</v>
      </c>
      <c r="K14" s="28"/>
      <c r="L14" s="28" t="s">
        <v>27</v>
      </c>
      <c r="M14" s="30"/>
      <c r="N14" s="31">
        <f t="shared" si="0"/>
        <v>24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49">
        <f t="shared" si="4"/>
        <v>0</v>
      </c>
      <c r="S14" s="30">
        <f t="shared" si="4"/>
        <v>1</v>
      </c>
      <c r="T14" s="62" t="s">
        <v>83</v>
      </c>
    </row>
    <row r="15" spans="2:20" ht="30" customHeight="1">
      <c r="B15" s="27" t="s">
        <v>28</v>
      </c>
      <c r="C15" s="60" t="s">
        <v>60</v>
      </c>
      <c r="D15" s="60" t="s">
        <v>69</v>
      </c>
      <c r="E15" s="28">
        <v>21</v>
      </c>
      <c r="F15" s="28" t="s">
        <v>27</v>
      </c>
      <c r="G15" s="30">
        <v>11</v>
      </c>
      <c r="H15" s="28">
        <v>21</v>
      </c>
      <c r="I15" s="28" t="s">
        <v>27</v>
      </c>
      <c r="J15" s="30">
        <v>12</v>
      </c>
      <c r="K15" s="28"/>
      <c r="L15" s="28" t="s">
        <v>27</v>
      </c>
      <c r="M15" s="30"/>
      <c r="N15" s="31">
        <f t="shared" si="0"/>
        <v>42</v>
      </c>
      <c r="O15" s="32">
        <f t="shared" si="1"/>
        <v>23</v>
      </c>
      <c r="P15" s="33">
        <f t="shared" si="2"/>
        <v>2</v>
      </c>
      <c r="Q15" s="28">
        <f t="shared" si="3"/>
        <v>0</v>
      </c>
      <c r="R15" s="49">
        <f t="shared" si="4"/>
        <v>1</v>
      </c>
      <c r="S15" s="30">
        <f t="shared" si="4"/>
        <v>0</v>
      </c>
      <c r="T15" s="62" t="s">
        <v>77</v>
      </c>
    </row>
    <row r="16" spans="2:20" ht="30" customHeight="1" thickBot="1">
      <c r="B16" s="27" t="s">
        <v>20</v>
      </c>
      <c r="C16" s="61" t="s">
        <v>61</v>
      </c>
      <c r="D16" s="61" t="s">
        <v>70</v>
      </c>
      <c r="E16" s="34">
        <v>21</v>
      </c>
      <c r="F16" s="35" t="s">
        <v>27</v>
      </c>
      <c r="G16" s="36">
        <v>9</v>
      </c>
      <c r="H16" s="34">
        <v>21</v>
      </c>
      <c r="I16" s="35" t="s">
        <v>27</v>
      </c>
      <c r="J16" s="36">
        <v>6</v>
      </c>
      <c r="K16" s="34"/>
      <c r="L16" s="35" t="s">
        <v>27</v>
      </c>
      <c r="M16" s="36"/>
      <c r="N16" s="31">
        <f t="shared" si="0"/>
        <v>42</v>
      </c>
      <c r="O16" s="32">
        <f t="shared" si="1"/>
        <v>15</v>
      </c>
      <c r="P16" s="33">
        <f>IF(E16&gt;G16,1,0)+IF(H16&gt;J16,1,0)+IF(K16&gt;M16,1,0)</f>
        <v>2</v>
      </c>
      <c r="Q16" s="28">
        <f>IF(E16&lt;G16,1,0)+IF(H16&lt;J16,1,0)+IF(K16&lt;M16,1,0)</f>
        <v>0</v>
      </c>
      <c r="R16" s="50">
        <f t="shared" si="4"/>
        <v>1</v>
      </c>
      <c r="S16" s="30">
        <f t="shared" si="4"/>
        <v>0</v>
      </c>
      <c r="T16" s="63" t="s">
        <v>84</v>
      </c>
    </row>
    <row r="17" spans="2:20" ht="34.5" customHeight="1" thickBot="1">
      <c r="B17" s="37" t="s">
        <v>10</v>
      </c>
      <c r="C17" s="202" t="str">
        <f>IF(R17&gt;S17,D4,IF(S17&gt;R17,D5,"remíza"))</f>
        <v>Sokol Křemže "A"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3"/>
      <c r="N17" s="64">
        <f aca="true" t="shared" si="5" ref="N17:S17">SUM(N9:N16)</f>
        <v>325</v>
      </c>
      <c r="O17" s="65">
        <f t="shared" si="5"/>
        <v>296</v>
      </c>
      <c r="P17" s="64">
        <f t="shared" si="5"/>
        <v>11</v>
      </c>
      <c r="Q17" s="66">
        <f t="shared" si="5"/>
        <v>7</v>
      </c>
      <c r="R17" s="64">
        <f t="shared" si="5"/>
        <v>5</v>
      </c>
      <c r="S17" s="65">
        <f t="shared" si="5"/>
        <v>3</v>
      </c>
      <c r="T17" s="52"/>
    </row>
    <row r="18" spans="2:20" ht="15">
      <c r="B18" s="46" t="s">
        <v>26</v>
      </c>
      <c r="C18" s="38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 t="s">
        <v>11</v>
      </c>
    </row>
    <row r="19" spans="2:20" ht="12.75">
      <c r="B19" s="41" t="s">
        <v>12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0" ht="19.5" customHeight="1">
      <c r="B21" s="42" t="s">
        <v>13</v>
      </c>
      <c r="C21" s="53" t="s">
        <v>30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2:20" ht="19.5" customHeight="1">
      <c r="B22" s="43"/>
      <c r="C22" s="53" t="s">
        <v>30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1" ht="12.75">
      <c r="B24" s="44" t="s">
        <v>14</v>
      </c>
      <c r="C24" s="38"/>
      <c r="D24" s="45"/>
      <c r="E24" s="44" t="s">
        <v>15</v>
      </c>
      <c r="F24" s="44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zoomScalePageLayoutView="0" workbookViewId="0" topLeftCell="A1">
      <selection activeCell="B2" sqref="B2:T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2:20" ht="19.5" customHeight="1" thickBot="1">
      <c r="B3" s="5" t="s">
        <v>1</v>
      </c>
      <c r="C3" s="6"/>
      <c r="D3" s="205" t="s">
        <v>62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</row>
    <row r="4" spans="2:20" ht="19.5" customHeight="1" thickTop="1">
      <c r="B4" s="7" t="s">
        <v>3</v>
      </c>
      <c r="C4" s="8"/>
      <c r="D4" s="215" t="s">
        <v>33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1" t="s">
        <v>16</v>
      </c>
      <c r="R4" s="212"/>
      <c r="S4" s="10"/>
      <c r="T4" s="55">
        <v>42827</v>
      </c>
    </row>
    <row r="5" spans="2:20" ht="19.5" customHeight="1">
      <c r="B5" s="7" t="s">
        <v>4</v>
      </c>
      <c r="C5" s="11"/>
      <c r="D5" s="208" t="s">
        <v>36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10"/>
      <c r="Q5" s="213" t="s">
        <v>2</v>
      </c>
      <c r="R5" s="214"/>
      <c r="S5" s="9"/>
      <c r="T5" s="56" t="s">
        <v>31</v>
      </c>
    </row>
    <row r="6" spans="2:20" ht="19.5" customHeight="1" thickBot="1">
      <c r="B6" s="12" t="s">
        <v>5</v>
      </c>
      <c r="C6" s="13"/>
      <c r="D6" s="194" t="s">
        <v>32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6"/>
      <c r="Q6" s="14"/>
      <c r="R6" s="15"/>
      <c r="S6" s="47"/>
      <c r="T6" s="57" t="s">
        <v>53</v>
      </c>
    </row>
    <row r="7" spans="2:20" ht="24.75" customHeight="1">
      <c r="B7" s="16"/>
      <c r="C7" s="17" t="s">
        <v>6</v>
      </c>
      <c r="D7" s="17" t="s">
        <v>7</v>
      </c>
      <c r="E7" s="197" t="s">
        <v>8</v>
      </c>
      <c r="F7" s="198"/>
      <c r="G7" s="198"/>
      <c r="H7" s="198"/>
      <c r="I7" s="198"/>
      <c r="J7" s="198"/>
      <c r="K7" s="198"/>
      <c r="L7" s="198"/>
      <c r="M7" s="199"/>
      <c r="N7" s="200" t="s">
        <v>17</v>
      </c>
      <c r="O7" s="201"/>
      <c r="P7" s="200" t="s">
        <v>18</v>
      </c>
      <c r="Q7" s="201"/>
      <c r="R7" s="200" t="s">
        <v>19</v>
      </c>
      <c r="S7" s="201"/>
      <c r="T7" s="51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54" t="s">
        <v>29</v>
      </c>
      <c r="C9" s="60" t="s">
        <v>52</v>
      </c>
      <c r="D9" s="59" t="s">
        <v>42</v>
      </c>
      <c r="E9" s="28">
        <v>21</v>
      </c>
      <c r="F9" s="29" t="s">
        <v>27</v>
      </c>
      <c r="G9" s="30">
        <v>17</v>
      </c>
      <c r="H9" s="28">
        <v>14</v>
      </c>
      <c r="I9" s="29" t="s">
        <v>27</v>
      </c>
      <c r="J9" s="30">
        <v>21</v>
      </c>
      <c r="K9" s="28">
        <v>14</v>
      </c>
      <c r="L9" s="29" t="s">
        <v>27</v>
      </c>
      <c r="M9" s="30">
        <v>21</v>
      </c>
      <c r="N9" s="31">
        <f aca="true" t="shared" si="0" ref="N9:N16">E9+H9+K9</f>
        <v>49</v>
      </c>
      <c r="O9" s="32">
        <f aca="true" t="shared" si="1" ref="O9:O16">G9+J9+M9</f>
        <v>59</v>
      </c>
      <c r="P9" s="33">
        <f aca="true" t="shared" si="2" ref="P9:P15">IF(E9&gt;G9,1,0)+IF(H9&gt;J9,1,0)+IF(K9&gt;M9,1,0)</f>
        <v>1</v>
      </c>
      <c r="Q9" s="28">
        <f aca="true" t="shared" si="3" ref="Q9:Q15">IF(E9&lt;G9,1,0)+IF(H9&lt;J9,1,0)+IF(K9&lt;M9,1,0)</f>
        <v>2</v>
      </c>
      <c r="R9" s="48">
        <f>IF(P9=2,1,0)</f>
        <v>0</v>
      </c>
      <c r="S9" s="30">
        <f>IF(Q9=2,1,0)</f>
        <v>1</v>
      </c>
      <c r="T9" s="62" t="s">
        <v>73</v>
      </c>
    </row>
    <row r="10" spans="2:20" ht="30" customHeight="1">
      <c r="B10" s="27" t="s">
        <v>25</v>
      </c>
      <c r="C10" s="60" t="s">
        <v>49</v>
      </c>
      <c r="D10" s="60" t="s">
        <v>41</v>
      </c>
      <c r="E10" s="28">
        <v>21</v>
      </c>
      <c r="F10" s="28" t="s">
        <v>27</v>
      </c>
      <c r="G10" s="30">
        <v>18</v>
      </c>
      <c r="H10" s="28">
        <v>13</v>
      </c>
      <c r="I10" s="28" t="s">
        <v>27</v>
      </c>
      <c r="J10" s="30">
        <v>21</v>
      </c>
      <c r="K10" s="28">
        <v>17</v>
      </c>
      <c r="L10" s="28" t="s">
        <v>27</v>
      </c>
      <c r="M10" s="30">
        <v>21</v>
      </c>
      <c r="N10" s="31">
        <f t="shared" si="0"/>
        <v>51</v>
      </c>
      <c r="O10" s="32">
        <f t="shared" si="1"/>
        <v>60</v>
      </c>
      <c r="P10" s="33">
        <f t="shared" si="2"/>
        <v>1</v>
      </c>
      <c r="Q10" s="28">
        <f t="shared" si="3"/>
        <v>2</v>
      </c>
      <c r="R10" s="49">
        <f aca="true" t="shared" si="4" ref="R10:R16">IF(P10=2,1,0)</f>
        <v>0</v>
      </c>
      <c r="S10" s="30">
        <f aca="true" t="shared" si="5" ref="S10:S16">IF(Q10=2,1,0)</f>
        <v>1</v>
      </c>
      <c r="T10" s="62" t="s">
        <v>78</v>
      </c>
    </row>
    <row r="11" spans="2:20" ht="30" customHeight="1">
      <c r="B11" s="27" t="s">
        <v>24</v>
      </c>
      <c r="C11" s="60" t="s">
        <v>50</v>
      </c>
      <c r="D11" s="60" t="s">
        <v>43</v>
      </c>
      <c r="E11" s="28">
        <v>17</v>
      </c>
      <c r="F11" s="28" t="s">
        <v>27</v>
      </c>
      <c r="G11" s="30">
        <v>21</v>
      </c>
      <c r="H11" s="28">
        <v>21</v>
      </c>
      <c r="I11" s="28" t="s">
        <v>27</v>
      </c>
      <c r="J11" s="30">
        <v>15</v>
      </c>
      <c r="K11" s="28">
        <v>21</v>
      </c>
      <c r="L11" s="28" t="s">
        <v>27</v>
      </c>
      <c r="M11" s="30">
        <v>18</v>
      </c>
      <c r="N11" s="31">
        <f t="shared" si="0"/>
        <v>59</v>
      </c>
      <c r="O11" s="32">
        <f t="shared" si="1"/>
        <v>54</v>
      </c>
      <c r="P11" s="33">
        <f t="shared" si="2"/>
        <v>2</v>
      </c>
      <c r="Q11" s="28">
        <f t="shared" si="3"/>
        <v>1</v>
      </c>
      <c r="R11" s="49">
        <f t="shared" si="4"/>
        <v>1</v>
      </c>
      <c r="S11" s="30">
        <f t="shared" si="5"/>
        <v>0</v>
      </c>
      <c r="T11" s="62" t="s">
        <v>73</v>
      </c>
    </row>
    <row r="12" spans="2:20" ht="30" customHeight="1">
      <c r="B12" s="27" t="s">
        <v>23</v>
      </c>
      <c r="C12" s="60" t="s">
        <v>48</v>
      </c>
      <c r="D12" s="60" t="s">
        <v>40</v>
      </c>
      <c r="E12" s="28">
        <v>21</v>
      </c>
      <c r="F12" s="28" t="s">
        <v>27</v>
      </c>
      <c r="G12" s="30">
        <v>13</v>
      </c>
      <c r="H12" s="28">
        <v>16</v>
      </c>
      <c r="I12" s="28" t="s">
        <v>27</v>
      </c>
      <c r="J12" s="30">
        <v>21</v>
      </c>
      <c r="K12" s="28">
        <v>15</v>
      </c>
      <c r="L12" s="28" t="s">
        <v>27</v>
      </c>
      <c r="M12" s="30">
        <v>21</v>
      </c>
      <c r="N12" s="31">
        <f t="shared" si="0"/>
        <v>52</v>
      </c>
      <c r="O12" s="32">
        <f t="shared" si="1"/>
        <v>55</v>
      </c>
      <c r="P12" s="33">
        <f t="shared" si="2"/>
        <v>1</v>
      </c>
      <c r="Q12" s="28">
        <f t="shared" si="3"/>
        <v>2</v>
      </c>
      <c r="R12" s="49">
        <f t="shared" si="4"/>
        <v>0</v>
      </c>
      <c r="S12" s="30">
        <f t="shared" si="5"/>
        <v>1</v>
      </c>
      <c r="T12" s="62" t="s">
        <v>73</v>
      </c>
    </row>
    <row r="13" spans="2:20" ht="30" customHeight="1">
      <c r="B13" s="27" t="s">
        <v>22</v>
      </c>
      <c r="C13" s="60" t="s">
        <v>47</v>
      </c>
      <c r="D13" s="60" t="s">
        <v>39</v>
      </c>
      <c r="E13" s="28">
        <v>14</v>
      </c>
      <c r="F13" s="28" t="s">
        <v>27</v>
      </c>
      <c r="G13" s="30">
        <v>21</v>
      </c>
      <c r="H13" s="28">
        <v>14</v>
      </c>
      <c r="I13" s="28" t="s">
        <v>27</v>
      </c>
      <c r="J13" s="30">
        <v>21</v>
      </c>
      <c r="K13" s="28"/>
      <c r="L13" s="28" t="s">
        <v>27</v>
      </c>
      <c r="M13" s="30"/>
      <c r="N13" s="31">
        <f t="shared" si="0"/>
        <v>28</v>
      </c>
      <c r="O13" s="32">
        <f t="shared" si="1"/>
        <v>42</v>
      </c>
      <c r="P13" s="33">
        <f t="shared" si="2"/>
        <v>0</v>
      </c>
      <c r="Q13" s="28">
        <f t="shared" si="3"/>
        <v>2</v>
      </c>
      <c r="R13" s="49">
        <f t="shared" si="4"/>
        <v>0</v>
      </c>
      <c r="S13" s="30">
        <f t="shared" si="5"/>
        <v>1</v>
      </c>
      <c r="T13" s="62" t="s">
        <v>99</v>
      </c>
    </row>
    <row r="14" spans="2:20" ht="30" customHeight="1">
      <c r="B14" s="27" t="s">
        <v>21</v>
      </c>
      <c r="C14" s="60" t="s">
        <v>46</v>
      </c>
      <c r="D14" s="60" t="s">
        <v>38</v>
      </c>
      <c r="E14" s="28">
        <v>7</v>
      </c>
      <c r="F14" s="28" t="s">
        <v>27</v>
      </c>
      <c r="G14" s="30">
        <v>21</v>
      </c>
      <c r="H14" s="28">
        <v>12</v>
      </c>
      <c r="I14" s="28" t="s">
        <v>27</v>
      </c>
      <c r="J14" s="30">
        <v>21</v>
      </c>
      <c r="K14" s="28"/>
      <c r="L14" s="28" t="s">
        <v>27</v>
      </c>
      <c r="M14" s="30"/>
      <c r="N14" s="31">
        <f t="shared" si="0"/>
        <v>19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49">
        <f t="shared" si="4"/>
        <v>0</v>
      </c>
      <c r="S14" s="30">
        <f t="shared" si="5"/>
        <v>1</v>
      </c>
      <c r="T14" s="62" t="s">
        <v>98</v>
      </c>
    </row>
    <row r="15" spans="2:20" ht="30" customHeight="1">
      <c r="B15" s="27" t="s">
        <v>28</v>
      </c>
      <c r="C15" s="60" t="s">
        <v>51</v>
      </c>
      <c r="D15" s="60" t="s">
        <v>44</v>
      </c>
      <c r="E15" s="28">
        <v>25</v>
      </c>
      <c r="F15" s="28" t="s">
        <v>27</v>
      </c>
      <c r="G15" s="30">
        <v>23</v>
      </c>
      <c r="H15" s="28">
        <v>21</v>
      </c>
      <c r="I15" s="28" t="s">
        <v>27</v>
      </c>
      <c r="J15" s="30">
        <v>19</v>
      </c>
      <c r="K15" s="28"/>
      <c r="L15" s="28" t="s">
        <v>27</v>
      </c>
      <c r="M15" s="30"/>
      <c r="N15" s="31">
        <f t="shared" si="0"/>
        <v>46</v>
      </c>
      <c r="O15" s="32">
        <f t="shared" si="1"/>
        <v>42</v>
      </c>
      <c r="P15" s="33">
        <f t="shared" si="2"/>
        <v>2</v>
      </c>
      <c r="Q15" s="28">
        <f t="shared" si="3"/>
        <v>0</v>
      </c>
      <c r="R15" s="49">
        <f t="shared" si="4"/>
        <v>1</v>
      </c>
      <c r="S15" s="30">
        <f t="shared" si="5"/>
        <v>0</v>
      </c>
      <c r="T15" s="62" t="s">
        <v>74</v>
      </c>
    </row>
    <row r="16" spans="2:20" ht="30" customHeight="1" thickBot="1">
      <c r="B16" s="27" t="s">
        <v>20</v>
      </c>
      <c r="C16" s="61" t="s">
        <v>45</v>
      </c>
      <c r="D16" s="61" t="s">
        <v>37</v>
      </c>
      <c r="E16" s="34">
        <v>21</v>
      </c>
      <c r="F16" s="35" t="s">
        <v>27</v>
      </c>
      <c r="G16" s="36">
        <v>12</v>
      </c>
      <c r="H16" s="34">
        <v>21</v>
      </c>
      <c r="I16" s="35" t="s">
        <v>27</v>
      </c>
      <c r="J16" s="36">
        <v>14</v>
      </c>
      <c r="K16" s="34"/>
      <c r="L16" s="35" t="s">
        <v>27</v>
      </c>
      <c r="M16" s="36"/>
      <c r="N16" s="31">
        <f t="shared" si="0"/>
        <v>42</v>
      </c>
      <c r="O16" s="32">
        <f t="shared" si="1"/>
        <v>26</v>
      </c>
      <c r="P16" s="33">
        <f>IF(E16&gt;G16,1,0)+IF(H16&gt;J16,1,0)+IF(K16&gt;M16,1,0)</f>
        <v>2</v>
      </c>
      <c r="Q16" s="28">
        <f>IF(E16&lt;G16,1,0)+IF(H16&lt;J16,1,0)+IF(K16&lt;M16,1,0)</f>
        <v>0</v>
      </c>
      <c r="R16" s="50">
        <f t="shared" si="4"/>
        <v>1</v>
      </c>
      <c r="S16" s="30">
        <f t="shared" si="5"/>
        <v>0</v>
      </c>
      <c r="T16" s="63" t="s">
        <v>76</v>
      </c>
    </row>
    <row r="17" spans="2:20" ht="34.5" customHeight="1" thickBot="1">
      <c r="B17" s="37" t="s">
        <v>10</v>
      </c>
      <c r="C17" s="202" t="str">
        <f>IF(R17&gt;S17,D4,IF(S17&gt;R17,D5,"remíza"))</f>
        <v>USK Plzeň "B"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3"/>
      <c r="N17" s="64">
        <f aca="true" t="shared" si="6" ref="N17:S17">SUM(N9:N16)</f>
        <v>346</v>
      </c>
      <c r="O17" s="65">
        <f t="shared" si="6"/>
        <v>380</v>
      </c>
      <c r="P17" s="64">
        <f t="shared" si="6"/>
        <v>9</v>
      </c>
      <c r="Q17" s="66">
        <f t="shared" si="6"/>
        <v>11</v>
      </c>
      <c r="R17" s="64">
        <f t="shared" si="6"/>
        <v>3</v>
      </c>
      <c r="S17" s="65">
        <f t="shared" si="6"/>
        <v>5</v>
      </c>
      <c r="T17" s="52"/>
    </row>
    <row r="18" spans="2:20" ht="15">
      <c r="B18" s="46" t="s">
        <v>26</v>
      </c>
      <c r="C18" s="38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 t="s">
        <v>11</v>
      </c>
    </row>
    <row r="19" spans="2:20" ht="12.75">
      <c r="B19" s="41" t="s">
        <v>12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0" ht="19.5" customHeight="1">
      <c r="B21" s="42" t="s">
        <v>13</v>
      </c>
      <c r="C21" s="53" t="s">
        <v>30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2:20" ht="19.5" customHeight="1">
      <c r="B22" s="43"/>
      <c r="C22" s="53" t="s">
        <v>30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1" ht="12.75">
      <c r="B24" s="44" t="s">
        <v>14</v>
      </c>
      <c r="C24" s="38"/>
      <c r="D24" s="45"/>
      <c r="E24" s="44" t="s">
        <v>15</v>
      </c>
      <c r="F24" s="44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zoomScalePageLayoutView="0" workbookViewId="0" topLeftCell="A1">
      <selection activeCell="B2" sqref="B2:T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2:20" ht="19.5" customHeight="1" thickBot="1">
      <c r="B3" s="5" t="s">
        <v>1</v>
      </c>
      <c r="C3" s="6"/>
      <c r="D3" s="205" t="s">
        <v>62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</row>
    <row r="4" spans="2:20" ht="19.5" customHeight="1" thickTop="1">
      <c r="B4" s="7" t="s">
        <v>3</v>
      </c>
      <c r="C4" s="8"/>
      <c r="D4" s="215" t="s">
        <v>33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1" t="s">
        <v>16</v>
      </c>
      <c r="R4" s="212"/>
      <c r="S4" s="10"/>
      <c r="T4" s="55">
        <v>42827</v>
      </c>
    </row>
    <row r="5" spans="2:20" ht="19.5" customHeight="1">
      <c r="B5" s="7" t="s">
        <v>4</v>
      </c>
      <c r="C5" s="11"/>
      <c r="D5" s="208" t="s">
        <v>34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10"/>
      <c r="Q5" s="213" t="s">
        <v>2</v>
      </c>
      <c r="R5" s="214"/>
      <c r="S5" s="9"/>
      <c r="T5" s="56" t="s">
        <v>31</v>
      </c>
    </row>
    <row r="6" spans="2:20" ht="19.5" customHeight="1" thickBot="1">
      <c r="B6" s="12" t="s">
        <v>5</v>
      </c>
      <c r="C6" s="13"/>
      <c r="D6" s="194" t="s">
        <v>32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6"/>
      <c r="Q6" s="14"/>
      <c r="R6" s="15"/>
      <c r="S6" s="47"/>
      <c r="T6" s="57" t="s">
        <v>81</v>
      </c>
    </row>
    <row r="7" spans="2:20" ht="24.75" customHeight="1">
      <c r="B7" s="16"/>
      <c r="C7" s="17" t="s">
        <v>6</v>
      </c>
      <c r="D7" s="17" t="s">
        <v>7</v>
      </c>
      <c r="E7" s="197" t="s">
        <v>8</v>
      </c>
      <c r="F7" s="198"/>
      <c r="G7" s="198"/>
      <c r="H7" s="198"/>
      <c r="I7" s="198"/>
      <c r="J7" s="198"/>
      <c r="K7" s="198"/>
      <c r="L7" s="198"/>
      <c r="M7" s="199"/>
      <c r="N7" s="200" t="s">
        <v>17</v>
      </c>
      <c r="O7" s="201"/>
      <c r="P7" s="200" t="s">
        <v>18</v>
      </c>
      <c r="Q7" s="201"/>
      <c r="R7" s="200" t="s">
        <v>19</v>
      </c>
      <c r="S7" s="201"/>
      <c r="T7" s="51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54" t="s">
        <v>29</v>
      </c>
      <c r="C9" s="60" t="s">
        <v>52</v>
      </c>
      <c r="D9" s="60" t="s">
        <v>54</v>
      </c>
      <c r="E9" s="28">
        <v>25</v>
      </c>
      <c r="F9" s="29" t="s">
        <v>27</v>
      </c>
      <c r="G9" s="30">
        <v>23</v>
      </c>
      <c r="H9" s="28">
        <v>23</v>
      </c>
      <c r="I9" s="29" t="s">
        <v>27</v>
      </c>
      <c r="J9" s="30">
        <v>25</v>
      </c>
      <c r="K9" s="28">
        <v>21</v>
      </c>
      <c r="L9" s="29" t="s">
        <v>27</v>
      </c>
      <c r="M9" s="30">
        <v>16</v>
      </c>
      <c r="N9" s="31">
        <f aca="true" t="shared" si="0" ref="N9:N16">E9+H9+K9</f>
        <v>69</v>
      </c>
      <c r="O9" s="32">
        <f aca="true" t="shared" si="1" ref="O9:O16">G9+J9+M9</f>
        <v>64</v>
      </c>
      <c r="P9" s="33">
        <f aca="true" t="shared" si="2" ref="P9:P15">IF(E9&gt;G9,1,0)+IF(H9&gt;J9,1,0)+IF(K9&gt;M9,1,0)</f>
        <v>2</v>
      </c>
      <c r="Q9" s="28">
        <f aca="true" t="shared" si="3" ref="Q9:Q15">IF(E9&lt;G9,1,0)+IF(H9&lt;J9,1,0)+IF(K9&lt;M9,1,0)</f>
        <v>1</v>
      </c>
      <c r="R9" s="48">
        <f>IF(P9=2,1,0)</f>
        <v>1</v>
      </c>
      <c r="S9" s="30">
        <f>IF(Q9=2,1,0)</f>
        <v>0</v>
      </c>
      <c r="T9" s="62" t="s">
        <v>103</v>
      </c>
    </row>
    <row r="10" spans="2:20" ht="30" customHeight="1">
      <c r="B10" s="27" t="s">
        <v>25</v>
      </c>
      <c r="C10" s="60" t="s">
        <v>49</v>
      </c>
      <c r="D10" s="60" t="s">
        <v>55</v>
      </c>
      <c r="E10" s="28">
        <v>13</v>
      </c>
      <c r="F10" s="28" t="s">
        <v>27</v>
      </c>
      <c r="G10" s="30">
        <v>21</v>
      </c>
      <c r="H10" s="28">
        <v>11</v>
      </c>
      <c r="I10" s="28" t="s">
        <v>27</v>
      </c>
      <c r="J10" s="30">
        <v>21</v>
      </c>
      <c r="K10" s="28"/>
      <c r="L10" s="28" t="s">
        <v>27</v>
      </c>
      <c r="M10" s="30"/>
      <c r="N10" s="31">
        <f t="shared" si="0"/>
        <v>24</v>
      </c>
      <c r="O10" s="32">
        <f t="shared" si="1"/>
        <v>42</v>
      </c>
      <c r="P10" s="33">
        <f t="shared" si="2"/>
        <v>0</v>
      </c>
      <c r="Q10" s="28">
        <f t="shared" si="3"/>
        <v>2</v>
      </c>
      <c r="R10" s="49">
        <f aca="true" t="shared" si="4" ref="R10:S16">IF(P10=2,1,0)</f>
        <v>0</v>
      </c>
      <c r="S10" s="30">
        <f t="shared" si="4"/>
        <v>1</v>
      </c>
      <c r="T10" s="62" t="s">
        <v>109</v>
      </c>
    </row>
    <row r="11" spans="2:20" ht="30" customHeight="1">
      <c r="B11" s="27" t="s">
        <v>24</v>
      </c>
      <c r="C11" s="60" t="s">
        <v>50</v>
      </c>
      <c r="D11" s="60" t="s">
        <v>56</v>
      </c>
      <c r="E11" s="28">
        <v>21</v>
      </c>
      <c r="F11" s="28" t="s">
        <v>27</v>
      </c>
      <c r="G11" s="30">
        <v>17</v>
      </c>
      <c r="H11" s="28">
        <v>10</v>
      </c>
      <c r="I11" s="28" t="s">
        <v>27</v>
      </c>
      <c r="J11" s="30">
        <v>21</v>
      </c>
      <c r="K11" s="28">
        <v>16</v>
      </c>
      <c r="L11" s="28" t="s">
        <v>27</v>
      </c>
      <c r="M11" s="30">
        <v>21</v>
      </c>
      <c r="N11" s="31">
        <f t="shared" si="0"/>
        <v>47</v>
      </c>
      <c r="O11" s="32">
        <f t="shared" si="1"/>
        <v>59</v>
      </c>
      <c r="P11" s="33">
        <f t="shared" si="2"/>
        <v>1</v>
      </c>
      <c r="Q11" s="28">
        <f t="shared" si="3"/>
        <v>2</v>
      </c>
      <c r="R11" s="49">
        <f t="shared" si="4"/>
        <v>0</v>
      </c>
      <c r="S11" s="30">
        <f t="shared" si="4"/>
        <v>1</v>
      </c>
      <c r="T11" s="62" t="s">
        <v>74</v>
      </c>
    </row>
    <row r="12" spans="2:20" ht="30" customHeight="1">
      <c r="B12" s="27" t="s">
        <v>23</v>
      </c>
      <c r="C12" s="60" t="s">
        <v>48</v>
      </c>
      <c r="D12" s="60" t="s">
        <v>57</v>
      </c>
      <c r="E12" s="28">
        <v>21</v>
      </c>
      <c r="F12" s="28" t="s">
        <v>27</v>
      </c>
      <c r="G12" s="30">
        <v>19</v>
      </c>
      <c r="H12" s="28">
        <v>21</v>
      </c>
      <c r="I12" s="28" t="s">
        <v>27</v>
      </c>
      <c r="J12" s="30">
        <v>16</v>
      </c>
      <c r="K12" s="28"/>
      <c r="L12" s="28" t="s">
        <v>27</v>
      </c>
      <c r="M12" s="30"/>
      <c r="N12" s="31">
        <f t="shared" si="0"/>
        <v>42</v>
      </c>
      <c r="O12" s="32">
        <f t="shared" si="1"/>
        <v>35</v>
      </c>
      <c r="P12" s="33">
        <f t="shared" si="2"/>
        <v>2</v>
      </c>
      <c r="Q12" s="28">
        <f t="shared" si="3"/>
        <v>0</v>
      </c>
      <c r="R12" s="49">
        <f t="shared" si="4"/>
        <v>1</v>
      </c>
      <c r="S12" s="30">
        <f t="shared" si="4"/>
        <v>0</v>
      </c>
      <c r="T12" s="62" t="s">
        <v>72</v>
      </c>
    </row>
    <row r="13" spans="2:20" ht="30" customHeight="1">
      <c r="B13" s="27" t="s">
        <v>22</v>
      </c>
      <c r="C13" s="60" t="s">
        <v>47</v>
      </c>
      <c r="D13" s="60" t="s">
        <v>58</v>
      </c>
      <c r="E13" s="28">
        <v>20</v>
      </c>
      <c r="F13" s="28" t="s">
        <v>27</v>
      </c>
      <c r="G13" s="30">
        <v>22</v>
      </c>
      <c r="H13" s="28">
        <v>21</v>
      </c>
      <c r="I13" s="28" t="s">
        <v>27</v>
      </c>
      <c r="J13" s="30">
        <v>14</v>
      </c>
      <c r="K13" s="28">
        <v>21</v>
      </c>
      <c r="L13" s="28" t="s">
        <v>27</v>
      </c>
      <c r="M13" s="30">
        <v>18</v>
      </c>
      <c r="N13" s="31">
        <f t="shared" si="0"/>
        <v>62</v>
      </c>
      <c r="O13" s="32">
        <f t="shared" si="1"/>
        <v>54</v>
      </c>
      <c r="P13" s="33">
        <f t="shared" si="2"/>
        <v>2</v>
      </c>
      <c r="Q13" s="28">
        <f t="shared" si="3"/>
        <v>1</v>
      </c>
      <c r="R13" s="49">
        <f t="shared" si="4"/>
        <v>1</v>
      </c>
      <c r="S13" s="30">
        <f t="shared" si="4"/>
        <v>0</v>
      </c>
      <c r="T13" s="62" t="s">
        <v>106</v>
      </c>
    </row>
    <row r="14" spans="2:20" ht="30" customHeight="1">
      <c r="B14" s="27" t="s">
        <v>21</v>
      </c>
      <c r="C14" s="60" t="s">
        <v>46</v>
      </c>
      <c r="D14" s="60" t="s">
        <v>59</v>
      </c>
      <c r="E14" s="28">
        <v>19</v>
      </c>
      <c r="F14" s="28" t="s">
        <v>27</v>
      </c>
      <c r="G14" s="30">
        <v>21</v>
      </c>
      <c r="H14" s="28">
        <v>17</v>
      </c>
      <c r="I14" s="28" t="s">
        <v>27</v>
      </c>
      <c r="J14" s="30">
        <v>21</v>
      </c>
      <c r="K14" s="28"/>
      <c r="L14" s="28" t="s">
        <v>27</v>
      </c>
      <c r="M14" s="30"/>
      <c r="N14" s="31">
        <f t="shared" si="0"/>
        <v>36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49">
        <f t="shared" si="4"/>
        <v>0</v>
      </c>
      <c r="S14" s="30">
        <f t="shared" si="4"/>
        <v>1</v>
      </c>
      <c r="T14" s="62" t="s">
        <v>108</v>
      </c>
    </row>
    <row r="15" spans="2:20" ht="30" customHeight="1">
      <c r="B15" s="27" t="s">
        <v>28</v>
      </c>
      <c r="C15" s="60" t="s">
        <v>51</v>
      </c>
      <c r="D15" s="60" t="s">
        <v>60</v>
      </c>
      <c r="E15" s="28">
        <v>6</v>
      </c>
      <c r="F15" s="28" t="s">
        <v>27</v>
      </c>
      <c r="G15" s="30">
        <v>21</v>
      </c>
      <c r="H15" s="28">
        <v>16</v>
      </c>
      <c r="I15" s="28" t="s">
        <v>27</v>
      </c>
      <c r="J15" s="30">
        <v>21</v>
      </c>
      <c r="K15" s="28"/>
      <c r="L15" s="28" t="s">
        <v>27</v>
      </c>
      <c r="M15" s="30"/>
      <c r="N15" s="31">
        <f t="shared" si="0"/>
        <v>22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49">
        <f t="shared" si="4"/>
        <v>0</v>
      </c>
      <c r="S15" s="30">
        <f t="shared" si="4"/>
        <v>1</v>
      </c>
      <c r="T15" s="62" t="s">
        <v>75</v>
      </c>
    </row>
    <row r="16" spans="2:20" ht="30" customHeight="1" thickBot="1">
      <c r="B16" s="27" t="s">
        <v>20</v>
      </c>
      <c r="C16" s="61" t="s">
        <v>45</v>
      </c>
      <c r="D16" s="61" t="s">
        <v>61</v>
      </c>
      <c r="E16" s="34">
        <v>11</v>
      </c>
      <c r="F16" s="35" t="s">
        <v>27</v>
      </c>
      <c r="G16" s="36">
        <v>21</v>
      </c>
      <c r="H16" s="34">
        <v>11</v>
      </c>
      <c r="I16" s="35" t="s">
        <v>27</v>
      </c>
      <c r="J16" s="36">
        <v>21</v>
      </c>
      <c r="K16" s="34"/>
      <c r="L16" s="35" t="s">
        <v>27</v>
      </c>
      <c r="M16" s="36"/>
      <c r="N16" s="31">
        <f t="shared" si="0"/>
        <v>22</v>
      </c>
      <c r="O16" s="32">
        <f t="shared" si="1"/>
        <v>42</v>
      </c>
      <c r="P16" s="33">
        <f>IF(E16&gt;G16,1,0)+IF(H16&gt;J16,1,0)+IF(K16&gt;M16,1,0)</f>
        <v>0</v>
      </c>
      <c r="Q16" s="28">
        <f>IF(E16&lt;G16,1,0)+IF(H16&lt;J16,1,0)+IF(K16&lt;M16,1,0)</f>
        <v>2</v>
      </c>
      <c r="R16" s="50">
        <f t="shared" si="4"/>
        <v>0</v>
      </c>
      <c r="S16" s="30">
        <f t="shared" si="4"/>
        <v>1</v>
      </c>
      <c r="T16" s="63" t="s">
        <v>78</v>
      </c>
    </row>
    <row r="17" spans="2:20" ht="34.5" customHeight="1" thickBot="1">
      <c r="B17" s="37" t="s">
        <v>10</v>
      </c>
      <c r="C17" s="202" t="str">
        <f>IF(R17&gt;S17,D4,IF(S17&gt;R17,D5,"remíza"))</f>
        <v>Sokol Křemže "A"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3"/>
      <c r="N17" s="64">
        <f aca="true" t="shared" si="5" ref="N17:S17">SUM(N9:N16)</f>
        <v>324</v>
      </c>
      <c r="O17" s="65">
        <f t="shared" si="5"/>
        <v>380</v>
      </c>
      <c r="P17" s="64">
        <f t="shared" si="5"/>
        <v>7</v>
      </c>
      <c r="Q17" s="66">
        <f t="shared" si="5"/>
        <v>12</v>
      </c>
      <c r="R17" s="64">
        <f t="shared" si="5"/>
        <v>3</v>
      </c>
      <c r="S17" s="65">
        <f t="shared" si="5"/>
        <v>5</v>
      </c>
      <c r="T17" s="52"/>
    </row>
    <row r="18" spans="2:20" ht="15">
      <c r="B18" s="46" t="s">
        <v>26</v>
      </c>
      <c r="C18" s="38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 t="s">
        <v>11</v>
      </c>
    </row>
    <row r="19" spans="2:20" ht="12.75">
      <c r="B19" s="41" t="s">
        <v>12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0" ht="19.5" customHeight="1">
      <c r="B21" s="42" t="s">
        <v>13</v>
      </c>
      <c r="C21" s="53" t="s">
        <v>30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2:20" ht="19.5" customHeight="1">
      <c r="B22" s="43"/>
      <c r="C22" s="53" t="s">
        <v>30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1" ht="12.75">
      <c r="B24" s="44" t="s">
        <v>14</v>
      </c>
      <c r="C24" s="38"/>
      <c r="D24" s="45"/>
      <c r="E24" s="44" t="s">
        <v>15</v>
      </c>
      <c r="F24" s="44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zoomScalePageLayoutView="0" workbookViewId="0" topLeftCell="A1">
      <selection activeCell="B2" sqref="B2:T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2:20" ht="19.5" customHeight="1" thickBot="1">
      <c r="B3" s="5" t="s">
        <v>1</v>
      </c>
      <c r="C3" s="6"/>
      <c r="D3" s="205" t="s">
        <v>62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</row>
    <row r="4" spans="2:20" ht="19.5" customHeight="1" thickTop="1">
      <c r="B4" s="7" t="s">
        <v>3</v>
      </c>
      <c r="C4" s="8"/>
      <c r="D4" s="208" t="s">
        <v>35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10"/>
      <c r="Q4" s="211" t="s">
        <v>16</v>
      </c>
      <c r="R4" s="212"/>
      <c r="S4" s="10"/>
      <c r="T4" s="55">
        <v>42827</v>
      </c>
    </row>
    <row r="5" spans="2:20" ht="19.5" customHeight="1">
      <c r="B5" s="7" t="s">
        <v>4</v>
      </c>
      <c r="C5" s="11"/>
      <c r="D5" s="208" t="s">
        <v>36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10"/>
      <c r="Q5" s="213" t="s">
        <v>2</v>
      </c>
      <c r="R5" s="214"/>
      <c r="S5" s="9"/>
      <c r="T5" s="56" t="s">
        <v>31</v>
      </c>
    </row>
    <row r="6" spans="2:20" ht="19.5" customHeight="1" thickBot="1">
      <c r="B6" s="12" t="s">
        <v>5</v>
      </c>
      <c r="C6" s="13"/>
      <c r="D6" s="194" t="s">
        <v>32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6"/>
      <c r="Q6" s="14"/>
      <c r="R6" s="15"/>
      <c r="S6" s="58"/>
      <c r="T6" s="57" t="s">
        <v>81</v>
      </c>
    </row>
    <row r="7" spans="2:20" ht="24.75" customHeight="1">
      <c r="B7" s="16"/>
      <c r="C7" s="17" t="s">
        <v>6</v>
      </c>
      <c r="D7" s="17" t="s">
        <v>7</v>
      </c>
      <c r="E7" s="197" t="s">
        <v>8</v>
      </c>
      <c r="F7" s="198"/>
      <c r="G7" s="198"/>
      <c r="H7" s="198"/>
      <c r="I7" s="198"/>
      <c r="J7" s="198"/>
      <c r="K7" s="198"/>
      <c r="L7" s="198"/>
      <c r="M7" s="199"/>
      <c r="N7" s="200" t="s">
        <v>17</v>
      </c>
      <c r="O7" s="201"/>
      <c r="P7" s="200" t="s">
        <v>18</v>
      </c>
      <c r="Q7" s="201"/>
      <c r="R7" s="200" t="s">
        <v>19</v>
      </c>
      <c r="S7" s="201"/>
      <c r="T7" s="51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54" t="s">
        <v>29</v>
      </c>
      <c r="C9" s="59" t="s">
        <v>63</v>
      </c>
      <c r="D9" s="59" t="s">
        <v>42</v>
      </c>
      <c r="E9" s="28">
        <v>21</v>
      </c>
      <c r="F9" s="29" t="s">
        <v>27</v>
      </c>
      <c r="G9" s="30">
        <v>17</v>
      </c>
      <c r="H9" s="28">
        <v>21</v>
      </c>
      <c r="I9" s="29" t="s">
        <v>27</v>
      </c>
      <c r="J9" s="30">
        <v>19</v>
      </c>
      <c r="K9" s="28"/>
      <c r="L9" s="29" t="s">
        <v>27</v>
      </c>
      <c r="M9" s="30"/>
      <c r="N9" s="31">
        <f aca="true" t="shared" si="0" ref="N9:N16">E9+H9+K9</f>
        <v>42</v>
      </c>
      <c r="O9" s="32">
        <f aca="true" t="shared" si="1" ref="O9:O16">G9+J9+M9</f>
        <v>36</v>
      </c>
      <c r="P9" s="33">
        <f aca="true" t="shared" si="2" ref="P9:P15">IF(E9&gt;G9,1,0)+IF(H9&gt;J9,1,0)+IF(K9&gt;M9,1,0)</f>
        <v>2</v>
      </c>
      <c r="Q9" s="28">
        <f aca="true" t="shared" si="3" ref="Q9:Q15">IF(E9&lt;G9,1,0)+IF(H9&lt;J9,1,0)+IF(K9&lt;M9,1,0)</f>
        <v>0</v>
      </c>
      <c r="R9" s="48">
        <f>IF(P9=2,1,0)</f>
        <v>1</v>
      </c>
      <c r="S9" s="30">
        <f>IF(Q9=2,1,0)</f>
        <v>0</v>
      </c>
      <c r="T9" s="62" t="s">
        <v>79</v>
      </c>
    </row>
    <row r="10" spans="2:20" ht="30" customHeight="1">
      <c r="B10" s="27" t="s">
        <v>25</v>
      </c>
      <c r="C10" s="60" t="s">
        <v>102</v>
      </c>
      <c r="D10" s="60" t="s">
        <v>41</v>
      </c>
      <c r="E10" s="28">
        <v>21</v>
      </c>
      <c r="F10" s="28" t="s">
        <v>27</v>
      </c>
      <c r="G10" s="30">
        <v>17</v>
      </c>
      <c r="H10" s="28">
        <v>21</v>
      </c>
      <c r="I10" s="28" t="s">
        <v>27</v>
      </c>
      <c r="J10" s="30">
        <v>16</v>
      </c>
      <c r="K10" s="28"/>
      <c r="L10" s="28" t="s">
        <v>27</v>
      </c>
      <c r="M10" s="30"/>
      <c r="N10" s="31">
        <f t="shared" si="0"/>
        <v>42</v>
      </c>
      <c r="O10" s="32">
        <f t="shared" si="1"/>
        <v>33</v>
      </c>
      <c r="P10" s="33">
        <f t="shared" si="2"/>
        <v>2</v>
      </c>
      <c r="Q10" s="28">
        <f t="shared" si="3"/>
        <v>0</v>
      </c>
      <c r="R10" s="49">
        <f aca="true" t="shared" si="4" ref="R10:S16">IF(P10=2,1,0)</f>
        <v>1</v>
      </c>
      <c r="S10" s="30">
        <f t="shared" si="4"/>
        <v>0</v>
      </c>
      <c r="T10" s="62" t="s">
        <v>77</v>
      </c>
    </row>
    <row r="11" spans="2:20" ht="30" customHeight="1">
      <c r="B11" s="27" t="s">
        <v>24</v>
      </c>
      <c r="C11" s="60" t="s">
        <v>65</v>
      </c>
      <c r="D11" s="60" t="s">
        <v>100</v>
      </c>
      <c r="E11" s="28">
        <v>11</v>
      </c>
      <c r="F11" s="28" t="s">
        <v>27</v>
      </c>
      <c r="G11" s="30">
        <v>21</v>
      </c>
      <c r="H11" s="28">
        <v>22</v>
      </c>
      <c r="I11" s="28" t="s">
        <v>27</v>
      </c>
      <c r="J11" s="30">
        <v>24</v>
      </c>
      <c r="K11" s="28"/>
      <c r="L11" s="28" t="s">
        <v>27</v>
      </c>
      <c r="M11" s="30"/>
      <c r="N11" s="31">
        <f t="shared" si="0"/>
        <v>33</v>
      </c>
      <c r="O11" s="32">
        <f t="shared" si="1"/>
        <v>45</v>
      </c>
      <c r="P11" s="33">
        <f t="shared" si="2"/>
        <v>0</v>
      </c>
      <c r="Q11" s="28">
        <f t="shared" si="3"/>
        <v>2</v>
      </c>
      <c r="R11" s="49">
        <f t="shared" si="4"/>
        <v>0</v>
      </c>
      <c r="S11" s="30">
        <f t="shared" si="4"/>
        <v>1</v>
      </c>
      <c r="T11" s="62" t="s">
        <v>105</v>
      </c>
    </row>
    <row r="12" spans="2:20" ht="30" customHeight="1">
      <c r="B12" s="27" t="s">
        <v>23</v>
      </c>
      <c r="C12" s="60" t="s">
        <v>101</v>
      </c>
      <c r="D12" s="60" t="s">
        <v>40</v>
      </c>
      <c r="E12" s="28">
        <v>16</v>
      </c>
      <c r="F12" s="28" t="s">
        <v>27</v>
      </c>
      <c r="G12" s="30">
        <v>21</v>
      </c>
      <c r="H12" s="28">
        <v>15</v>
      </c>
      <c r="I12" s="28" t="s">
        <v>27</v>
      </c>
      <c r="J12" s="30">
        <v>21</v>
      </c>
      <c r="K12" s="28"/>
      <c r="L12" s="28" t="s">
        <v>27</v>
      </c>
      <c r="M12" s="30"/>
      <c r="N12" s="31">
        <f t="shared" si="0"/>
        <v>31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49">
        <f t="shared" si="4"/>
        <v>0</v>
      </c>
      <c r="S12" s="30">
        <f t="shared" si="4"/>
        <v>1</v>
      </c>
      <c r="T12" s="62" t="s">
        <v>73</v>
      </c>
    </row>
    <row r="13" spans="2:20" ht="30" customHeight="1">
      <c r="B13" s="27" t="s">
        <v>22</v>
      </c>
      <c r="C13" s="60" t="s">
        <v>67</v>
      </c>
      <c r="D13" s="60" t="s">
        <v>39</v>
      </c>
      <c r="E13" s="28">
        <v>19</v>
      </c>
      <c r="F13" s="28" t="s">
        <v>27</v>
      </c>
      <c r="G13" s="30">
        <v>21</v>
      </c>
      <c r="H13" s="28">
        <v>21</v>
      </c>
      <c r="I13" s="28" t="s">
        <v>27</v>
      </c>
      <c r="J13" s="30">
        <v>18</v>
      </c>
      <c r="K13" s="28">
        <v>21</v>
      </c>
      <c r="L13" s="28" t="s">
        <v>27</v>
      </c>
      <c r="M13" s="30">
        <v>14</v>
      </c>
      <c r="N13" s="31">
        <f t="shared" si="0"/>
        <v>61</v>
      </c>
      <c r="O13" s="32">
        <f t="shared" si="1"/>
        <v>53</v>
      </c>
      <c r="P13" s="33">
        <f t="shared" si="2"/>
        <v>2</v>
      </c>
      <c r="Q13" s="28">
        <f t="shared" si="3"/>
        <v>1</v>
      </c>
      <c r="R13" s="49">
        <f t="shared" si="4"/>
        <v>1</v>
      </c>
      <c r="S13" s="30">
        <f t="shared" si="4"/>
        <v>0</v>
      </c>
      <c r="T13" s="62" t="s">
        <v>73</v>
      </c>
    </row>
    <row r="14" spans="2:20" ht="30" customHeight="1">
      <c r="B14" s="27" t="s">
        <v>21</v>
      </c>
      <c r="C14" s="60" t="s">
        <v>68</v>
      </c>
      <c r="D14" s="60" t="s">
        <v>38</v>
      </c>
      <c r="E14" s="28">
        <v>12</v>
      </c>
      <c r="F14" s="28" t="s">
        <v>27</v>
      </c>
      <c r="G14" s="30">
        <v>21</v>
      </c>
      <c r="H14" s="28">
        <v>14</v>
      </c>
      <c r="I14" s="28" t="s">
        <v>27</v>
      </c>
      <c r="J14" s="30">
        <v>21</v>
      </c>
      <c r="K14" s="28"/>
      <c r="L14" s="28" t="s">
        <v>27</v>
      </c>
      <c r="M14" s="30"/>
      <c r="N14" s="31">
        <f t="shared" si="0"/>
        <v>26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49">
        <f t="shared" si="4"/>
        <v>0</v>
      </c>
      <c r="S14" s="30">
        <f t="shared" si="4"/>
        <v>1</v>
      </c>
      <c r="T14" s="62" t="s">
        <v>79</v>
      </c>
    </row>
    <row r="15" spans="2:20" ht="30" customHeight="1">
      <c r="B15" s="27" t="s">
        <v>28</v>
      </c>
      <c r="C15" s="60" t="s">
        <v>69</v>
      </c>
      <c r="D15" s="60" t="s">
        <v>44</v>
      </c>
      <c r="E15" s="28">
        <v>17</v>
      </c>
      <c r="F15" s="28" t="s">
        <v>27</v>
      </c>
      <c r="G15" s="30">
        <v>21</v>
      </c>
      <c r="H15" s="28">
        <v>10</v>
      </c>
      <c r="I15" s="28" t="s">
        <v>27</v>
      </c>
      <c r="J15" s="30">
        <v>21</v>
      </c>
      <c r="K15" s="28"/>
      <c r="L15" s="28" t="s">
        <v>27</v>
      </c>
      <c r="M15" s="30"/>
      <c r="N15" s="31">
        <f t="shared" si="0"/>
        <v>27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49">
        <f t="shared" si="4"/>
        <v>0</v>
      </c>
      <c r="S15" s="30">
        <f t="shared" si="4"/>
        <v>1</v>
      </c>
      <c r="T15" s="62" t="s">
        <v>104</v>
      </c>
    </row>
    <row r="16" spans="2:20" ht="30" customHeight="1" thickBot="1">
      <c r="B16" s="27" t="s">
        <v>20</v>
      </c>
      <c r="C16" s="61" t="s">
        <v>70</v>
      </c>
      <c r="D16" s="61" t="s">
        <v>37</v>
      </c>
      <c r="E16" s="34">
        <v>21</v>
      </c>
      <c r="F16" s="35" t="s">
        <v>27</v>
      </c>
      <c r="G16" s="36">
        <v>16</v>
      </c>
      <c r="H16" s="34">
        <v>24</v>
      </c>
      <c r="I16" s="35" t="s">
        <v>27</v>
      </c>
      <c r="J16" s="36">
        <v>22</v>
      </c>
      <c r="K16" s="34"/>
      <c r="L16" s="35" t="s">
        <v>27</v>
      </c>
      <c r="M16" s="36"/>
      <c r="N16" s="31">
        <f t="shared" si="0"/>
        <v>45</v>
      </c>
      <c r="O16" s="32">
        <f t="shared" si="1"/>
        <v>38</v>
      </c>
      <c r="P16" s="33">
        <f>IF(E16&gt;G16,1,0)+IF(H16&gt;J16,1,0)+IF(K16&gt;M16,1,0)</f>
        <v>2</v>
      </c>
      <c r="Q16" s="28">
        <f>IF(E16&lt;G16,1,0)+IF(H16&lt;J16,1,0)+IF(K16&lt;M16,1,0)</f>
        <v>0</v>
      </c>
      <c r="R16" s="50">
        <f t="shared" si="4"/>
        <v>1</v>
      </c>
      <c r="S16" s="30">
        <f t="shared" si="4"/>
        <v>0</v>
      </c>
      <c r="T16" s="63" t="s">
        <v>107</v>
      </c>
    </row>
    <row r="17" spans="2:20" ht="34.5" customHeight="1" thickBot="1">
      <c r="B17" s="37" t="s">
        <v>10</v>
      </c>
      <c r="C17" s="202" t="str">
        <f>IF(R17&gt;S17,D4,IF(S17&gt;R17,D5,"remíza"))</f>
        <v>remíza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3"/>
      <c r="N17" s="64">
        <f aca="true" t="shared" si="5" ref="N17:S17">SUM(N9:N16)</f>
        <v>307</v>
      </c>
      <c r="O17" s="65">
        <f t="shared" si="5"/>
        <v>331</v>
      </c>
      <c r="P17" s="64">
        <f t="shared" si="5"/>
        <v>8</v>
      </c>
      <c r="Q17" s="66">
        <f t="shared" si="5"/>
        <v>9</v>
      </c>
      <c r="R17" s="64">
        <f t="shared" si="5"/>
        <v>4</v>
      </c>
      <c r="S17" s="65">
        <f t="shared" si="5"/>
        <v>4</v>
      </c>
      <c r="T17" s="52"/>
    </row>
    <row r="18" spans="2:20" ht="15">
      <c r="B18" s="46" t="s">
        <v>26</v>
      </c>
      <c r="C18" s="38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 t="s">
        <v>11</v>
      </c>
    </row>
    <row r="19" spans="2:20" ht="12.75">
      <c r="B19" s="41" t="s">
        <v>12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0" ht="19.5" customHeight="1">
      <c r="B21" s="42" t="s">
        <v>13</v>
      </c>
      <c r="C21" s="53" t="s">
        <v>30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2:20" ht="19.5" customHeight="1">
      <c r="B22" s="43"/>
      <c r="C22" s="53" t="s">
        <v>30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1" ht="12.75">
      <c r="B24" s="44" t="s">
        <v>14</v>
      </c>
      <c r="C24" s="38"/>
      <c r="D24" s="45"/>
      <c r="E24" s="44" t="s">
        <v>15</v>
      </c>
      <c r="F24" s="44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zoomScalePageLayoutView="0" workbookViewId="0" topLeftCell="A2">
      <selection activeCell="A16" sqref="A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2:20" ht="19.5" customHeight="1" thickBot="1">
      <c r="B3" s="5" t="s">
        <v>1</v>
      </c>
      <c r="C3" s="6"/>
      <c r="D3" s="205" t="s">
        <v>62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</row>
    <row r="4" spans="2:20" ht="19.5" customHeight="1" thickTop="1">
      <c r="B4" s="7" t="s">
        <v>3</v>
      </c>
      <c r="C4" s="8"/>
      <c r="D4" s="215" t="s">
        <v>33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1" t="s">
        <v>16</v>
      </c>
      <c r="R4" s="212"/>
      <c r="S4" s="10"/>
      <c r="T4" s="55">
        <v>42827</v>
      </c>
    </row>
    <row r="5" spans="2:20" ht="19.5" customHeight="1">
      <c r="B5" s="7" t="s">
        <v>4</v>
      </c>
      <c r="C5" s="11"/>
      <c r="D5" s="208" t="s">
        <v>35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10"/>
      <c r="Q5" s="213" t="s">
        <v>2</v>
      </c>
      <c r="R5" s="214"/>
      <c r="S5" s="9"/>
      <c r="T5" s="56" t="s">
        <v>31</v>
      </c>
    </row>
    <row r="6" spans="2:20" ht="19.5" customHeight="1" thickBot="1">
      <c r="B6" s="12" t="s">
        <v>5</v>
      </c>
      <c r="C6" s="13"/>
      <c r="D6" s="194" t="s">
        <v>32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6"/>
      <c r="Q6" s="14"/>
      <c r="R6" s="15"/>
      <c r="S6" s="47"/>
      <c r="T6" s="57" t="s">
        <v>82</v>
      </c>
    </row>
    <row r="7" spans="2:20" ht="24.75" customHeight="1">
      <c r="B7" s="16"/>
      <c r="C7" s="17" t="s">
        <v>6</v>
      </c>
      <c r="D7" s="17" t="s">
        <v>7</v>
      </c>
      <c r="E7" s="197" t="s">
        <v>8</v>
      </c>
      <c r="F7" s="198"/>
      <c r="G7" s="198"/>
      <c r="H7" s="198"/>
      <c r="I7" s="198"/>
      <c r="J7" s="198"/>
      <c r="K7" s="198"/>
      <c r="L7" s="198"/>
      <c r="M7" s="199"/>
      <c r="N7" s="200" t="s">
        <v>17</v>
      </c>
      <c r="O7" s="201"/>
      <c r="P7" s="200" t="s">
        <v>18</v>
      </c>
      <c r="Q7" s="201"/>
      <c r="R7" s="200" t="s">
        <v>19</v>
      </c>
      <c r="S7" s="201"/>
      <c r="T7" s="51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54" t="s">
        <v>29</v>
      </c>
      <c r="C9" s="60" t="s">
        <v>112</v>
      </c>
      <c r="D9" s="59" t="s">
        <v>63</v>
      </c>
      <c r="E9" s="28">
        <v>12</v>
      </c>
      <c r="F9" s="29" t="s">
        <v>27</v>
      </c>
      <c r="G9" s="30">
        <v>21</v>
      </c>
      <c r="H9" s="28">
        <v>21</v>
      </c>
      <c r="I9" s="29" t="s">
        <v>27</v>
      </c>
      <c r="J9" s="30">
        <v>18</v>
      </c>
      <c r="K9" s="28">
        <v>21</v>
      </c>
      <c r="L9" s="29" t="s">
        <v>27</v>
      </c>
      <c r="M9" s="30">
        <v>19</v>
      </c>
      <c r="N9" s="31">
        <f aca="true" t="shared" si="0" ref="N9:N16">E9+H9+K9</f>
        <v>54</v>
      </c>
      <c r="O9" s="32">
        <f aca="true" t="shared" si="1" ref="O9:O16">G9+J9+M9</f>
        <v>58</v>
      </c>
      <c r="P9" s="33">
        <f aca="true" t="shared" si="2" ref="P9:P15">IF(E9&gt;G9,1,0)+IF(H9&gt;J9,1,0)+IF(K9&gt;M9,1,0)</f>
        <v>2</v>
      </c>
      <c r="Q9" s="28">
        <f aca="true" t="shared" si="3" ref="Q9:Q15">IF(E9&lt;G9,1,0)+IF(H9&lt;J9,1,0)+IF(K9&lt;M9,1,0)</f>
        <v>1</v>
      </c>
      <c r="R9" s="48">
        <f>IF(P9=2,1,0)</f>
        <v>1</v>
      </c>
      <c r="S9" s="30">
        <f>IF(Q9=2,1,0)</f>
        <v>0</v>
      </c>
      <c r="T9" s="62" t="s">
        <v>73</v>
      </c>
    </row>
    <row r="10" spans="2:20" ht="30" customHeight="1">
      <c r="B10" s="27" t="s">
        <v>25</v>
      </c>
      <c r="C10" s="60" t="s">
        <v>113</v>
      </c>
      <c r="D10" s="60" t="s">
        <v>102</v>
      </c>
      <c r="E10" s="28">
        <v>7</v>
      </c>
      <c r="F10" s="28" t="s">
        <v>27</v>
      </c>
      <c r="G10" s="30">
        <v>21</v>
      </c>
      <c r="H10" s="28">
        <v>11</v>
      </c>
      <c r="I10" s="28" t="s">
        <v>27</v>
      </c>
      <c r="J10" s="30">
        <v>21</v>
      </c>
      <c r="K10" s="28"/>
      <c r="L10" s="28" t="s">
        <v>27</v>
      </c>
      <c r="M10" s="30"/>
      <c r="N10" s="31">
        <f t="shared" si="0"/>
        <v>18</v>
      </c>
      <c r="O10" s="32">
        <f t="shared" si="1"/>
        <v>42</v>
      </c>
      <c r="P10" s="33">
        <f t="shared" si="2"/>
        <v>0</v>
      </c>
      <c r="Q10" s="28">
        <f t="shared" si="3"/>
        <v>2</v>
      </c>
      <c r="R10" s="49">
        <f aca="true" t="shared" si="4" ref="R10:S16">IF(P10=2,1,0)</f>
        <v>0</v>
      </c>
      <c r="S10" s="30">
        <f t="shared" si="4"/>
        <v>1</v>
      </c>
      <c r="T10" s="62" t="s">
        <v>72</v>
      </c>
    </row>
    <row r="11" spans="2:20" ht="30" customHeight="1">
      <c r="B11" s="27" t="s">
        <v>24</v>
      </c>
      <c r="C11" s="60" t="s">
        <v>50</v>
      </c>
      <c r="D11" s="60" t="s">
        <v>111</v>
      </c>
      <c r="E11" s="28">
        <v>21</v>
      </c>
      <c r="F11" s="28" t="s">
        <v>27</v>
      </c>
      <c r="G11" s="30">
        <v>16</v>
      </c>
      <c r="H11" s="28">
        <v>21</v>
      </c>
      <c r="I11" s="28" t="s">
        <v>27</v>
      </c>
      <c r="J11" s="30">
        <v>18</v>
      </c>
      <c r="K11" s="28"/>
      <c r="L11" s="28" t="s">
        <v>27</v>
      </c>
      <c r="M11" s="30"/>
      <c r="N11" s="31">
        <f t="shared" si="0"/>
        <v>42</v>
      </c>
      <c r="O11" s="32">
        <f t="shared" si="1"/>
        <v>34</v>
      </c>
      <c r="P11" s="33">
        <f t="shared" si="2"/>
        <v>2</v>
      </c>
      <c r="Q11" s="28">
        <f t="shared" si="3"/>
        <v>0</v>
      </c>
      <c r="R11" s="49">
        <f t="shared" si="4"/>
        <v>1</v>
      </c>
      <c r="S11" s="30">
        <f t="shared" si="4"/>
        <v>0</v>
      </c>
      <c r="T11" s="62" t="s">
        <v>80</v>
      </c>
    </row>
    <row r="12" spans="2:20" ht="30" customHeight="1">
      <c r="B12" s="27" t="s">
        <v>23</v>
      </c>
      <c r="C12" s="60" t="s">
        <v>48</v>
      </c>
      <c r="D12" s="60" t="s">
        <v>101</v>
      </c>
      <c r="E12" s="28">
        <v>17</v>
      </c>
      <c r="F12" s="28" t="s">
        <v>27</v>
      </c>
      <c r="G12" s="30">
        <v>21</v>
      </c>
      <c r="H12" s="28">
        <v>21</v>
      </c>
      <c r="I12" s="28" t="s">
        <v>27</v>
      </c>
      <c r="J12" s="30">
        <v>15</v>
      </c>
      <c r="K12" s="28">
        <v>16</v>
      </c>
      <c r="L12" s="28" t="s">
        <v>27</v>
      </c>
      <c r="M12" s="30">
        <v>21</v>
      </c>
      <c r="N12" s="31">
        <f t="shared" si="0"/>
        <v>54</v>
      </c>
      <c r="O12" s="32">
        <f t="shared" si="1"/>
        <v>57</v>
      </c>
      <c r="P12" s="33">
        <f t="shared" si="2"/>
        <v>1</v>
      </c>
      <c r="Q12" s="28">
        <f t="shared" si="3"/>
        <v>2</v>
      </c>
      <c r="R12" s="49">
        <f t="shared" si="4"/>
        <v>0</v>
      </c>
      <c r="S12" s="30">
        <f t="shared" si="4"/>
        <v>1</v>
      </c>
      <c r="T12" s="62" t="s">
        <v>106</v>
      </c>
    </row>
    <row r="13" spans="2:20" ht="30" customHeight="1">
      <c r="B13" s="27" t="s">
        <v>22</v>
      </c>
      <c r="C13" s="60" t="s">
        <v>47</v>
      </c>
      <c r="D13" s="60" t="s">
        <v>67</v>
      </c>
      <c r="E13" s="28">
        <v>21</v>
      </c>
      <c r="F13" s="28" t="s">
        <v>27</v>
      </c>
      <c r="G13" s="30">
        <v>17</v>
      </c>
      <c r="H13" s="28">
        <v>5</v>
      </c>
      <c r="I13" s="28" t="s">
        <v>27</v>
      </c>
      <c r="J13" s="30">
        <v>21</v>
      </c>
      <c r="K13" s="28">
        <v>12</v>
      </c>
      <c r="L13" s="28" t="s">
        <v>27</v>
      </c>
      <c r="M13" s="30">
        <v>21</v>
      </c>
      <c r="N13" s="31">
        <f t="shared" si="0"/>
        <v>38</v>
      </c>
      <c r="O13" s="32">
        <f t="shared" si="1"/>
        <v>59</v>
      </c>
      <c r="P13" s="33">
        <f t="shared" si="2"/>
        <v>1</v>
      </c>
      <c r="Q13" s="28">
        <f t="shared" si="3"/>
        <v>2</v>
      </c>
      <c r="R13" s="49">
        <f t="shared" si="4"/>
        <v>0</v>
      </c>
      <c r="S13" s="30">
        <f t="shared" si="4"/>
        <v>1</v>
      </c>
      <c r="T13" s="62" t="s">
        <v>104</v>
      </c>
    </row>
    <row r="14" spans="2:20" ht="30" customHeight="1">
      <c r="B14" s="27" t="s">
        <v>21</v>
      </c>
      <c r="C14" s="60" t="s">
        <v>114</v>
      </c>
      <c r="D14" s="60" t="s">
        <v>68</v>
      </c>
      <c r="E14" s="28">
        <v>10</v>
      </c>
      <c r="F14" s="28" t="s">
        <v>27</v>
      </c>
      <c r="G14" s="30">
        <v>21</v>
      </c>
      <c r="H14" s="28">
        <v>11</v>
      </c>
      <c r="I14" s="28" t="s">
        <v>27</v>
      </c>
      <c r="J14" s="30">
        <v>21</v>
      </c>
      <c r="K14" s="28"/>
      <c r="L14" s="28" t="s">
        <v>27</v>
      </c>
      <c r="M14" s="30"/>
      <c r="N14" s="31">
        <f t="shared" si="0"/>
        <v>21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49">
        <f t="shared" si="4"/>
        <v>0</v>
      </c>
      <c r="S14" s="30">
        <f t="shared" si="4"/>
        <v>1</v>
      </c>
      <c r="T14" s="62" t="s">
        <v>84</v>
      </c>
    </row>
    <row r="15" spans="2:20" ht="30" customHeight="1">
      <c r="B15" s="27" t="s">
        <v>28</v>
      </c>
      <c r="C15" s="60" t="s">
        <v>51</v>
      </c>
      <c r="D15" s="60" t="s">
        <v>69</v>
      </c>
      <c r="E15" s="28">
        <v>14</v>
      </c>
      <c r="F15" s="28" t="s">
        <v>27</v>
      </c>
      <c r="G15" s="30">
        <v>21</v>
      </c>
      <c r="H15" s="28">
        <v>18</v>
      </c>
      <c r="I15" s="28" t="s">
        <v>27</v>
      </c>
      <c r="J15" s="30">
        <v>21</v>
      </c>
      <c r="K15" s="28"/>
      <c r="L15" s="28" t="s">
        <v>27</v>
      </c>
      <c r="M15" s="30"/>
      <c r="N15" s="31">
        <f t="shared" si="0"/>
        <v>32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49">
        <f t="shared" si="4"/>
        <v>0</v>
      </c>
      <c r="S15" s="30">
        <f t="shared" si="4"/>
        <v>1</v>
      </c>
      <c r="T15" s="62" t="s">
        <v>104</v>
      </c>
    </row>
    <row r="16" spans="2:20" ht="30" customHeight="1" thickBot="1">
      <c r="B16" s="27" t="s">
        <v>20</v>
      </c>
      <c r="C16" s="61" t="s">
        <v>45</v>
      </c>
      <c r="D16" s="61" t="s">
        <v>70</v>
      </c>
      <c r="E16" s="34">
        <v>21</v>
      </c>
      <c r="F16" s="35" t="s">
        <v>27</v>
      </c>
      <c r="G16" s="36">
        <v>13</v>
      </c>
      <c r="H16" s="34">
        <v>18</v>
      </c>
      <c r="I16" s="35" t="s">
        <v>27</v>
      </c>
      <c r="J16" s="36">
        <v>21</v>
      </c>
      <c r="K16" s="34">
        <v>21</v>
      </c>
      <c r="L16" s="35" t="s">
        <v>27</v>
      </c>
      <c r="M16" s="36">
        <v>16</v>
      </c>
      <c r="N16" s="31">
        <f t="shared" si="0"/>
        <v>60</v>
      </c>
      <c r="O16" s="32">
        <f t="shared" si="1"/>
        <v>50</v>
      </c>
      <c r="P16" s="33">
        <f>IF(E16&gt;G16,1,0)+IF(H16&gt;J16,1,0)+IF(K16&gt;M16,1,0)</f>
        <v>2</v>
      </c>
      <c r="Q16" s="28">
        <f>IF(E16&lt;G16,1,0)+IF(H16&lt;J16,1,0)+IF(K16&lt;M16,1,0)</f>
        <v>1</v>
      </c>
      <c r="R16" s="50">
        <f t="shared" si="4"/>
        <v>1</v>
      </c>
      <c r="S16" s="30">
        <f t="shared" si="4"/>
        <v>0</v>
      </c>
      <c r="T16" s="63" t="s">
        <v>99</v>
      </c>
    </row>
    <row r="17" spans="2:20" ht="34.5" customHeight="1" thickBot="1">
      <c r="B17" s="37" t="s">
        <v>10</v>
      </c>
      <c r="C17" s="202" t="str">
        <f>IF(R17&gt;S17,D4,IF(S17&gt;R17,D5,"remíza"))</f>
        <v>TJ Slovan Vesec "B"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3"/>
      <c r="N17" s="64">
        <f aca="true" t="shared" si="5" ref="N17:S17">SUM(N9:N16)</f>
        <v>319</v>
      </c>
      <c r="O17" s="65">
        <f t="shared" si="5"/>
        <v>384</v>
      </c>
      <c r="P17" s="64">
        <f t="shared" si="5"/>
        <v>8</v>
      </c>
      <c r="Q17" s="66">
        <f t="shared" si="5"/>
        <v>12</v>
      </c>
      <c r="R17" s="64">
        <f t="shared" si="5"/>
        <v>3</v>
      </c>
      <c r="S17" s="65">
        <f t="shared" si="5"/>
        <v>5</v>
      </c>
      <c r="T17" s="52"/>
    </row>
    <row r="18" spans="2:20" ht="15">
      <c r="B18" s="46" t="s">
        <v>26</v>
      </c>
      <c r="C18" s="38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 t="s">
        <v>11</v>
      </c>
    </row>
    <row r="19" spans="2:20" ht="12.75">
      <c r="B19" s="41" t="s">
        <v>12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0" ht="19.5" customHeight="1">
      <c r="B21" s="42" t="s">
        <v>13</v>
      </c>
      <c r="C21" s="53" t="s">
        <v>30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2:20" ht="19.5" customHeight="1">
      <c r="B22" s="43"/>
      <c r="C22" s="53" t="s">
        <v>30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1" ht="12.75">
      <c r="B24" s="44" t="s">
        <v>14</v>
      </c>
      <c r="C24" s="38"/>
      <c r="D24" s="45"/>
      <c r="E24" s="44" t="s">
        <v>15</v>
      </c>
      <c r="F24" s="44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zoomScalePageLayoutView="0" workbookViewId="0" topLeftCell="A1">
      <selection activeCell="W11" sqref="W1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2:20" ht="19.5" customHeight="1" thickBot="1">
      <c r="B3" s="5" t="s">
        <v>1</v>
      </c>
      <c r="C3" s="6"/>
      <c r="D3" s="205" t="s">
        <v>62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</row>
    <row r="4" spans="2:20" ht="19.5" customHeight="1" thickTop="1">
      <c r="B4" s="7" t="s">
        <v>3</v>
      </c>
      <c r="C4" s="8"/>
      <c r="D4" s="208" t="s">
        <v>34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10"/>
      <c r="Q4" s="211" t="s">
        <v>16</v>
      </c>
      <c r="R4" s="212"/>
      <c r="S4" s="10"/>
      <c r="T4" s="55">
        <v>42827</v>
      </c>
    </row>
    <row r="5" spans="2:20" ht="19.5" customHeight="1">
      <c r="B5" s="7" t="s">
        <v>4</v>
      </c>
      <c r="C5" s="11"/>
      <c r="D5" s="208" t="s">
        <v>36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10"/>
      <c r="Q5" s="213" t="s">
        <v>2</v>
      </c>
      <c r="R5" s="214"/>
      <c r="S5" s="9"/>
      <c r="T5" s="56" t="s">
        <v>31</v>
      </c>
    </row>
    <row r="6" spans="2:20" ht="19.5" customHeight="1" thickBot="1">
      <c r="B6" s="12" t="s">
        <v>5</v>
      </c>
      <c r="C6" s="13"/>
      <c r="D6" s="194" t="s">
        <v>32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6"/>
      <c r="Q6" s="14"/>
      <c r="R6" s="15"/>
      <c r="S6" s="47"/>
      <c r="T6" s="57" t="s">
        <v>82</v>
      </c>
    </row>
    <row r="7" spans="2:20" ht="24.75" customHeight="1">
      <c r="B7" s="16"/>
      <c r="C7" s="17" t="s">
        <v>6</v>
      </c>
      <c r="D7" s="17" t="s">
        <v>7</v>
      </c>
      <c r="E7" s="197" t="s">
        <v>8</v>
      </c>
      <c r="F7" s="198"/>
      <c r="G7" s="198"/>
      <c r="H7" s="198"/>
      <c r="I7" s="198"/>
      <c r="J7" s="198"/>
      <c r="K7" s="198"/>
      <c r="L7" s="198"/>
      <c r="M7" s="199"/>
      <c r="N7" s="200" t="s">
        <v>17</v>
      </c>
      <c r="O7" s="201"/>
      <c r="P7" s="200" t="s">
        <v>18</v>
      </c>
      <c r="Q7" s="201"/>
      <c r="R7" s="200" t="s">
        <v>19</v>
      </c>
      <c r="S7" s="201"/>
      <c r="T7" s="51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54" t="s">
        <v>29</v>
      </c>
      <c r="C9" s="60" t="s">
        <v>54</v>
      </c>
      <c r="D9" s="59" t="s">
        <v>42</v>
      </c>
      <c r="E9" s="28">
        <v>21</v>
      </c>
      <c r="F9" s="29" t="s">
        <v>27</v>
      </c>
      <c r="G9" s="30">
        <v>19</v>
      </c>
      <c r="H9" s="28">
        <v>21</v>
      </c>
      <c r="I9" s="29" t="s">
        <v>27</v>
      </c>
      <c r="J9" s="30">
        <v>11</v>
      </c>
      <c r="K9" s="28"/>
      <c r="L9" s="29" t="s">
        <v>27</v>
      </c>
      <c r="M9" s="30"/>
      <c r="N9" s="31">
        <f aca="true" t="shared" si="0" ref="N9:N16">E9+H9+K9</f>
        <v>42</v>
      </c>
      <c r="O9" s="32">
        <f aca="true" t="shared" si="1" ref="O9:O16">G9+J9+M9</f>
        <v>30</v>
      </c>
      <c r="P9" s="33">
        <f aca="true" t="shared" si="2" ref="P9:P15">IF(E9&gt;G9,1,0)+IF(H9&gt;J9,1,0)+IF(K9&gt;M9,1,0)</f>
        <v>2</v>
      </c>
      <c r="Q9" s="28">
        <f aca="true" t="shared" si="3" ref="Q9:Q15">IF(E9&lt;G9,1,0)+IF(H9&lt;J9,1,0)+IF(K9&lt;M9,1,0)</f>
        <v>0</v>
      </c>
      <c r="R9" s="48">
        <f>IF(P9=2,1,0)</f>
        <v>1</v>
      </c>
      <c r="S9" s="30">
        <f>IF(Q9=2,1,0)</f>
        <v>0</v>
      </c>
      <c r="T9" s="62" t="s">
        <v>115</v>
      </c>
    </row>
    <row r="10" spans="2:20" ht="30" customHeight="1">
      <c r="B10" s="27" t="s">
        <v>25</v>
      </c>
      <c r="C10" s="60" t="s">
        <v>55</v>
      </c>
      <c r="D10" s="60" t="s">
        <v>41</v>
      </c>
      <c r="E10" s="28">
        <v>21</v>
      </c>
      <c r="F10" s="28" t="s">
        <v>27</v>
      </c>
      <c r="G10" s="30">
        <v>18</v>
      </c>
      <c r="H10" s="28">
        <v>21</v>
      </c>
      <c r="I10" s="28" t="s">
        <v>27</v>
      </c>
      <c r="J10" s="30">
        <v>7</v>
      </c>
      <c r="K10" s="28"/>
      <c r="L10" s="28" t="s">
        <v>27</v>
      </c>
      <c r="M10" s="30"/>
      <c r="N10" s="31">
        <f t="shared" si="0"/>
        <v>42</v>
      </c>
      <c r="O10" s="32">
        <f t="shared" si="1"/>
        <v>25</v>
      </c>
      <c r="P10" s="33">
        <f t="shared" si="2"/>
        <v>2</v>
      </c>
      <c r="Q10" s="28">
        <f t="shared" si="3"/>
        <v>0</v>
      </c>
      <c r="R10" s="49">
        <f aca="true" t="shared" si="4" ref="R10:S16">IF(P10=2,1,0)</f>
        <v>1</v>
      </c>
      <c r="S10" s="30">
        <f t="shared" si="4"/>
        <v>0</v>
      </c>
      <c r="T10" s="62" t="s">
        <v>107</v>
      </c>
    </row>
    <row r="11" spans="2:20" ht="30" customHeight="1">
      <c r="B11" s="27" t="s">
        <v>24</v>
      </c>
      <c r="C11" s="60" t="s">
        <v>56</v>
      </c>
      <c r="D11" s="60" t="s">
        <v>100</v>
      </c>
      <c r="E11" s="28">
        <v>21</v>
      </c>
      <c r="F11" s="28" t="s">
        <v>27</v>
      </c>
      <c r="G11" s="30">
        <v>13</v>
      </c>
      <c r="H11" s="28">
        <v>21</v>
      </c>
      <c r="I11" s="28" t="s">
        <v>27</v>
      </c>
      <c r="J11" s="30">
        <v>19</v>
      </c>
      <c r="K11" s="28"/>
      <c r="L11" s="28" t="s">
        <v>27</v>
      </c>
      <c r="M11" s="30"/>
      <c r="N11" s="31">
        <f t="shared" si="0"/>
        <v>42</v>
      </c>
      <c r="O11" s="32">
        <f t="shared" si="1"/>
        <v>32</v>
      </c>
      <c r="P11" s="33">
        <f t="shared" si="2"/>
        <v>2</v>
      </c>
      <c r="Q11" s="28">
        <f t="shared" si="3"/>
        <v>0</v>
      </c>
      <c r="R11" s="49">
        <f t="shared" si="4"/>
        <v>1</v>
      </c>
      <c r="S11" s="30">
        <f t="shared" si="4"/>
        <v>0</v>
      </c>
      <c r="T11" s="62" t="s">
        <v>98</v>
      </c>
    </row>
    <row r="12" spans="2:20" ht="30" customHeight="1">
      <c r="B12" s="27" t="s">
        <v>23</v>
      </c>
      <c r="C12" s="60" t="s">
        <v>110</v>
      </c>
      <c r="D12" s="60" t="s">
        <v>40</v>
      </c>
      <c r="E12" s="28">
        <v>14</v>
      </c>
      <c r="F12" s="28" t="s">
        <v>27</v>
      </c>
      <c r="G12" s="30">
        <v>21</v>
      </c>
      <c r="H12" s="28">
        <v>11</v>
      </c>
      <c r="I12" s="28" t="s">
        <v>27</v>
      </c>
      <c r="J12" s="30">
        <v>21</v>
      </c>
      <c r="K12" s="28"/>
      <c r="L12" s="28" t="s">
        <v>27</v>
      </c>
      <c r="M12" s="30"/>
      <c r="N12" s="31">
        <f t="shared" si="0"/>
        <v>25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49">
        <f t="shared" si="4"/>
        <v>0</v>
      </c>
      <c r="S12" s="30">
        <f t="shared" si="4"/>
        <v>1</v>
      </c>
      <c r="T12" s="62" t="s">
        <v>118</v>
      </c>
    </row>
    <row r="13" spans="2:20" ht="30" customHeight="1">
      <c r="B13" s="27" t="s">
        <v>22</v>
      </c>
      <c r="C13" s="60" t="s">
        <v>58</v>
      </c>
      <c r="D13" s="60" t="s">
        <v>39</v>
      </c>
      <c r="E13" s="28">
        <v>18</v>
      </c>
      <c r="F13" s="28" t="s">
        <v>27</v>
      </c>
      <c r="G13" s="30">
        <v>21</v>
      </c>
      <c r="H13" s="28">
        <v>19</v>
      </c>
      <c r="I13" s="28" t="s">
        <v>27</v>
      </c>
      <c r="J13" s="30">
        <v>21</v>
      </c>
      <c r="K13" s="28"/>
      <c r="L13" s="28" t="s">
        <v>27</v>
      </c>
      <c r="M13" s="30"/>
      <c r="N13" s="31">
        <f t="shared" si="0"/>
        <v>37</v>
      </c>
      <c r="O13" s="32">
        <f t="shared" si="1"/>
        <v>42</v>
      </c>
      <c r="P13" s="33">
        <f t="shared" si="2"/>
        <v>0</v>
      </c>
      <c r="Q13" s="28">
        <f t="shared" si="3"/>
        <v>2</v>
      </c>
      <c r="R13" s="49">
        <f t="shared" si="4"/>
        <v>0</v>
      </c>
      <c r="S13" s="30">
        <f t="shared" si="4"/>
        <v>1</v>
      </c>
      <c r="T13" s="62" t="s">
        <v>116</v>
      </c>
    </row>
    <row r="14" spans="2:20" ht="30" customHeight="1">
      <c r="B14" s="27" t="s">
        <v>21</v>
      </c>
      <c r="C14" s="60" t="s">
        <v>59</v>
      </c>
      <c r="D14" s="60" t="s">
        <v>38</v>
      </c>
      <c r="E14" s="28">
        <v>13</v>
      </c>
      <c r="F14" s="28" t="s">
        <v>27</v>
      </c>
      <c r="G14" s="30">
        <v>21</v>
      </c>
      <c r="H14" s="28">
        <v>12</v>
      </c>
      <c r="I14" s="28" t="s">
        <v>27</v>
      </c>
      <c r="J14" s="30">
        <v>21</v>
      </c>
      <c r="K14" s="28"/>
      <c r="L14" s="28" t="s">
        <v>27</v>
      </c>
      <c r="M14" s="30"/>
      <c r="N14" s="31">
        <f t="shared" si="0"/>
        <v>25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49">
        <f t="shared" si="4"/>
        <v>0</v>
      </c>
      <c r="S14" s="30">
        <f t="shared" si="4"/>
        <v>1</v>
      </c>
      <c r="T14" s="62" t="s">
        <v>117</v>
      </c>
    </row>
    <row r="15" spans="2:20" ht="30" customHeight="1">
      <c r="B15" s="27" t="s">
        <v>28</v>
      </c>
      <c r="C15" s="60" t="s">
        <v>60</v>
      </c>
      <c r="D15" s="60" t="s">
        <v>44</v>
      </c>
      <c r="E15" s="28">
        <v>21</v>
      </c>
      <c r="F15" s="28" t="s">
        <v>27</v>
      </c>
      <c r="G15" s="30">
        <v>10</v>
      </c>
      <c r="H15" s="28">
        <v>21</v>
      </c>
      <c r="I15" s="28" t="s">
        <v>27</v>
      </c>
      <c r="J15" s="30">
        <v>11</v>
      </c>
      <c r="K15" s="28"/>
      <c r="L15" s="28" t="s">
        <v>27</v>
      </c>
      <c r="M15" s="30"/>
      <c r="N15" s="31">
        <f t="shared" si="0"/>
        <v>42</v>
      </c>
      <c r="O15" s="32">
        <f t="shared" si="1"/>
        <v>21</v>
      </c>
      <c r="P15" s="33">
        <f t="shared" si="2"/>
        <v>2</v>
      </c>
      <c r="Q15" s="28">
        <f t="shared" si="3"/>
        <v>0</v>
      </c>
      <c r="R15" s="49">
        <f t="shared" si="4"/>
        <v>1</v>
      </c>
      <c r="S15" s="30">
        <f t="shared" si="4"/>
        <v>0</v>
      </c>
      <c r="T15" s="62" t="s">
        <v>107</v>
      </c>
    </row>
    <row r="16" spans="2:20" ht="30" customHeight="1" thickBot="1">
      <c r="B16" s="27" t="s">
        <v>20</v>
      </c>
      <c r="C16" s="61" t="s">
        <v>61</v>
      </c>
      <c r="D16" s="61" t="s">
        <v>37</v>
      </c>
      <c r="E16" s="34">
        <v>21</v>
      </c>
      <c r="F16" s="35" t="s">
        <v>27</v>
      </c>
      <c r="G16" s="36">
        <v>13</v>
      </c>
      <c r="H16" s="34">
        <v>21</v>
      </c>
      <c r="I16" s="35" t="s">
        <v>27</v>
      </c>
      <c r="J16" s="36">
        <v>9</v>
      </c>
      <c r="K16" s="34"/>
      <c r="L16" s="35" t="s">
        <v>27</v>
      </c>
      <c r="M16" s="36"/>
      <c r="N16" s="31">
        <f t="shared" si="0"/>
        <v>42</v>
      </c>
      <c r="O16" s="32">
        <f t="shared" si="1"/>
        <v>22</v>
      </c>
      <c r="P16" s="33">
        <f>IF(E16&gt;G16,1,0)+IF(H16&gt;J16,1,0)+IF(K16&gt;M16,1,0)</f>
        <v>2</v>
      </c>
      <c r="Q16" s="28">
        <f>IF(E16&lt;G16,1,0)+IF(H16&lt;J16,1,0)+IF(K16&lt;M16,1,0)</f>
        <v>0</v>
      </c>
      <c r="R16" s="50">
        <f t="shared" si="4"/>
        <v>1</v>
      </c>
      <c r="S16" s="30">
        <f t="shared" si="4"/>
        <v>0</v>
      </c>
      <c r="T16" s="63" t="s">
        <v>83</v>
      </c>
    </row>
    <row r="17" spans="2:20" ht="34.5" customHeight="1" thickBot="1">
      <c r="B17" s="37" t="s">
        <v>10</v>
      </c>
      <c r="C17" s="202" t="str">
        <f>IF(R17&gt;S17,D4,IF(S17&gt;R17,D5,"remíza"))</f>
        <v>Sokol Křemže "A"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3"/>
      <c r="N17" s="64">
        <f aca="true" t="shared" si="5" ref="N17:S17">SUM(N9:N16)</f>
        <v>297</v>
      </c>
      <c r="O17" s="65">
        <f t="shared" si="5"/>
        <v>256</v>
      </c>
      <c r="P17" s="64">
        <f t="shared" si="5"/>
        <v>10</v>
      </c>
      <c r="Q17" s="66">
        <f t="shared" si="5"/>
        <v>6</v>
      </c>
      <c r="R17" s="64">
        <f t="shared" si="5"/>
        <v>5</v>
      </c>
      <c r="S17" s="65">
        <f t="shared" si="5"/>
        <v>3</v>
      </c>
      <c r="T17" s="52"/>
    </row>
    <row r="18" spans="2:20" ht="15">
      <c r="B18" s="46" t="s">
        <v>26</v>
      </c>
      <c r="C18" s="38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 t="s">
        <v>11</v>
      </c>
    </row>
    <row r="19" spans="2:20" ht="12.75">
      <c r="B19" s="41" t="s">
        <v>12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0" ht="19.5" customHeight="1">
      <c r="B21" s="42" t="s">
        <v>13</v>
      </c>
      <c r="C21" s="53" t="s">
        <v>30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2:20" ht="19.5" customHeight="1">
      <c r="B22" s="43"/>
      <c r="C22" s="53" t="s">
        <v>30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1" ht="12.75">
      <c r="B24" s="44" t="s">
        <v>14</v>
      </c>
      <c r="C24" s="38"/>
      <c r="D24" s="45"/>
      <c r="E24" s="44" t="s">
        <v>15</v>
      </c>
      <c r="F24" s="44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sk</cp:lastModifiedBy>
  <cp:lastPrinted>2017-04-02T16:40:02Z</cp:lastPrinted>
  <dcterms:created xsi:type="dcterms:W3CDTF">1996-11-18T12:18:44Z</dcterms:created>
  <dcterms:modified xsi:type="dcterms:W3CDTF">2017-04-02T22:21:30Z</dcterms:modified>
  <cp:category/>
  <cp:version/>
  <cp:contentType/>
  <cp:contentStatus/>
</cp:coreProperties>
</file>