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tabRatio="636" activeTab="0"/>
  </bookViews>
  <sheets>
    <sheet name="umístění" sheetId="1" r:id="rId1"/>
    <sheet name="tabulka" sheetId="2" r:id="rId2"/>
    <sheet name="25A_25B" sheetId="3" r:id="rId3"/>
    <sheet name="Vin_Rad" sheetId="4" r:id="rId4"/>
    <sheet name="Aš_Most" sheetId="5" r:id="rId5"/>
    <sheet name="25A_Aš" sheetId="6" r:id="rId6"/>
    <sheet name="Rad_25B" sheetId="7" r:id="rId7"/>
    <sheet name="Most_Vin" sheetId="8" r:id="rId8"/>
    <sheet name="Most_25.B" sheetId="9" r:id="rId9"/>
    <sheet name="25A_Vin" sheetId="10" r:id="rId10"/>
    <sheet name="Aš_Rad" sheetId="11" r:id="rId11"/>
    <sheet name="25A_Rad" sheetId="12" r:id="rId12"/>
    <sheet name="25B_Aš" sheetId="13" r:id="rId13"/>
    <sheet name="Rad_Most" sheetId="14" r:id="rId14"/>
    <sheet name="25A_Most" sheetId="15" r:id="rId15"/>
    <sheet name="Aš_Vin" sheetId="16" r:id="rId16"/>
    <sheet name="Vin_25B" sheetId="17" r:id="rId17"/>
  </sheets>
  <externalReferences>
    <externalReference r:id="rId20"/>
    <externalReference r:id="rId21"/>
  </externalReferences>
  <definedNames>
    <definedName name="bodyhodn">'[1]Data'!$B$2:$I$8</definedName>
    <definedName name="Kateg" localSheetId="0">'[1]Data'!$K$12</definedName>
    <definedName name="Kateg">'[2]Data'!$L$13</definedName>
    <definedName name="Kategorie" localSheetId="0">'[1]Data'!$K$4:$K$11</definedName>
    <definedName name="Kategorie">'[2]Data'!$L$4:$L$12</definedName>
    <definedName name="_xlnm.Print_Area" localSheetId="2">'25A_25B'!$B$2:$T$23</definedName>
    <definedName name="_xlnm.Print_Area" localSheetId="5">'25A_Aš'!$B$2:$T$23</definedName>
    <definedName name="_xlnm.Print_Area" localSheetId="14">'25A_Most'!$B$2:$T$23</definedName>
    <definedName name="_xlnm.Print_Area" localSheetId="11">'25A_Rad'!$B$2:$T$23</definedName>
    <definedName name="_xlnm.Print_Area" localSheetId="9">'25A_Vin'!$B$2:$T$23</definedName>
    <definedName name="_xlnm.Print_Area" localSheetId="12">'25B_Aš'!$B$2:$T$23</definedName>
    <definedName name="_xlnm.Print_Area" localSheetId="4">'Aš_Most'!$B$2:$T$23</definedName>
    <definedName name="_xlnm.Print_Area" localSheetId="10">'Aš_Rad'!$B$2:$T$23</definedName>
    <definedName name="_xlnm.Print_Area" localSheetId="15">'Aš_Vin'!$B$2:$T$23</definedName>
    <definedName name="_xlnm.Print_Area" localSheetId="8">'Most_25.B'!$B$2:$T$23</definedName>
    <definedName name="_xlnm.Print_Area" localSheetId="7">'Most_Vin'!$B$2:$T$23</definedName>
    <definedName name="_xlnm.Print_Area" localSheetId="6">'Rad_25B'!$B$2:$T$23</definedName>
    <definedName name="_xlnm.Print_Area" localSheetId="13">'Rad_Most'!$B$2:$T$23</definedName>
    <definedName name="_xlnm.Print_Area" localSheetId="16">'Vin_25B'!$B$2:$T$23</definedName>
    <definedName name="_xlnm.Print_Area" localSheetId="3">'Vin_Rad'!$B$2:$T$23</definedName>
    <definedName name="opate">'[1]Data'!$B$13:$I$14</definedName>
    <definedName name="otreti">'[1]Data'!$B$11:$I$12</definedName>
    <definedName name="POSOUZENI">'[1]Data'!$O$2</definedName>
    <definedName name="Start">'[1]Startovné'!$G$2</definedName>
    <definedName name="Turnaj_D" localSheetId="0">'[1]Data'!$M$12</definedName>
    <definedName name="Turnaj_D">'[2]Data'!$N$12</definedName>
    <definedName name="VEK_oblast" localSheetId="0">'[1]Data'!$M$3:$M$8</definedName>
    <definedName name="VEK_oblast">'[2]Data'!$N$3:$N$8</definedName>
    <definedName name="vs_hodnota">'[1]Data'!$J$8</definedName>
    <definedName name="Vsazeni">'[1]Data'!$J$4:$J$6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<sst xmlns="http://schemas.openxmlformats.org/spreadsheetml/2006/main" count="911" uniqueCount="129">
  <si>
    <t>ZÁPIS O UTKÁNÍ SMÍŠENÝCH DRUŽSTEV</t>
  </si>
  <si>
    <t>Název soutěže:</t>
  </si>
  <si>
    <t>Republikové finále AŠSK  - Plzeň - 2018 - kategorie III.</t>
  </si>
  <si>
    <t>Družstvo "A"</t>
  </si>
  <si>
    <t>Datum:</t>
  </si>
  <si>
    <t>25.4.2018</t>
  </si>
  <si>
    <t>Družstvo "B"</t>
  </si>
  <si>
    <t>Místo:</t>
  </si>
  <si>
    <t>Plzeň, 25.ZŠ</t>
  </si>
  <si>
    <t>Vrchní rozhodčí:</t>
  </si>
  <si>
    <t>Tomáš Knopp</t>
  </si>
  <si>
    <t>Kolo:</t>
  </si>
  <si>
    <t>Výsledky setů</t>
  </si>
  <si>
    <t>Součet míčů</t>
  </si>
  <si>
    <t>Sety</t>
  </si>
  <si>
    <t>Body</t>
  </si>
  <si>
    <t>Rozhodčí</t>
  </si>
  <si>
    <t>smíšená čtyřhra</t>
  </si>
  <si>
    <t>:</t>
  </si>
  <si>
    <t>čtyřhra chlapci</t>
  </si>
  <si>
    <t>čtyřhra    dívky</t>
  </si>
  <si>
    <t>dvouhra  mužů</t>
  </si>
  <si>
    <t>dvouhra dívky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</si>
  <si>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</si>
  <si>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</si>
  <si>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</si>
  <si>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</si>
  <si>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</si>
  <si>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</si>
  <si>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Gymnázium Aš</t>
  </si>
  <si>
    <t>Škola</t>
  </si>
  <si>
    <t>V/P</t>
  </si>
  <si>
    <t>SK</t>
  </si>
  <si>
    <t>PO</t>
  </si>
  <si>
    <t>AŠSK</t>
  </si>
  <si>
    <r>
      <t xml:space="preserve">    PO - </t>
    </r>
    <r>
      <rPr>
        <sz val="14"/>
        <rFont val="Arial CE"/>
        <family val="2"/>
      </rPr>
      <t>pořadí ve skupině</t>
    </r>
  </si>
  <si>
    <t>Republikové finále AŠSK smíšených družstev - kategorie III. - 25.4.2018</t>
  </si>
  <si>
    <t>25.ZŠ Plzeň - A</t>
  </si>
  <si>
    <t>25.ZŠ Plzeň - B</t>
  </si>
  <si>
    <t>ZŠ Praha Vinoř</t>
  </si>
  <si>
    <t>ZŠ Praha Radotín</t>
  </si>
  <si>
    <t>ZŠ Most</t>
  </si>
  <si>
    <t>25. ZŠ Plzeň A</t>
  </si>
  <si>
    <t>25. ZŠ Plzeň B</t>
  </si>
  <si>
    <t>Flachsová</t>
  </si>
  <si>
    <t>Kozák, Flachsová</t>
  </si>
  <si>
    <t>Kozák, Kováč</t>
  </si>
  <si>
    <t>Raithelová, Flachsová</t>
  </si>
  <si>
    <t>Kováč</t>
  </si>
  <si>
    <t>Reithelová</t>
  </si>
  <si>
    <t>Vališ, Bechyňská</t>
  </si>
  <si>
    <t>Vališ, Foltin</t>
  </si>
  <si>
    <t>Kohoutová, Bechyňská</t>
  </si>
  <si>
    <t>Foltin</t>
  </si>
  <si>
    <t>Kohoutová</t>
  </si>
  <si>
    <t>3 : 2</t>
  </si>
  <si>
    <t>2 : 3</t>
  </si>
  <si>
    <t>Turhober, Jindrová</t>
  </si>
  <si>
    <t>Suda, Carda</t>
  </si>
  <si>
    <t>Babušková, Jindrová</t>
  </si>
  <si>
    <t>Carda</t>
  </si>
  <si>
    <t>Babušková</t>
  </si>
  <si>
    <t>Husák, Sládková</t>
  </si>
  <si>
    <t>Kalný, Kozler</t>
  </si>
  <si>
    <t>Sládková, Panošková</t>
  </si>
  <si>
    <t>Kalný</t>
  </si>
  <si>
    <t>Panošková</t>
  </si>
  <si>
    <t>Kučera, Myšičková</t>
  </si>
  <si>
    <t>Štěpánek, Kučera</t>
  </si>
  <si>
    <t>Johnová, Myšičková</t>
  </si>
  <si>
    <t>Štěpánek</t>
  </si>
  <si>
    <t>Johnová</t>
  </si>
  <si>
    <t>Hnilica, Klímová A.</t>
  </si>
  <si>
    <t>Bláha, Hnilica</t>
  </si>
  <si>
    <t>Klímová K., Klímová A.</t>
  </si>
  <si>
    <t>Bláha</t>
  </si>
  <si>
    <t>Vávrová</t>
  </si>
  <si>
    <t>4 : 1</t>
  </si>
  <si>
    <t>1 : 4</t>
  </si>
  <si>
    <t>Kalný, Sládková</t>
  </si>
  <si>
    <t>Husák, Kozler</t>
  </si>
  <si>
    <t>Bláha, Klímová A.</t>
  </si>
  <si>
    <t>Vávrová, Klímová A.</t>
  </si>
  <si>
    <t>Hnilica</t>
  </si>
  <si>
    <t>Klímová K.</t>
  </si>
  <si>
    <t>Foltin, Kohoutová</t>
  </si>
  <si>
    <t>Bechyňská</t>
  </si>
  <si>
    <t xml:space="preserve">Vališ </t>
  </si>
  <si>
    <t>Husák</t>
  </si>
  <si>
    <t>Sládková</t>
  </si>
  <si>
    <t>Kalný, Panošková</t>
  </si>
  <si>
    <t>Kozák, Raithelová</t>
  </si>
  <si>
    <t>5 : 0</t>
  </si>
  <si>
    <t>0 : 5</t>
  </si>
  <si>
    <t>Kučera, Johnová</t>
  </si>
  <si>
    <t>Myšičková</t>
  </si>
  <si>
    <t>Suda</t>
  </si>
  <si>
    <t>Štěpánek, Myšičková</t>
  </si>
  <si>
    <t>Kučera</t>
  </si>
  <si>
    <t>Husák, Panošková</t>
  </si>
  <si>
    <t>Klímová A., Vávrová</t>
  </si>
  <si>
    <t>Kalný, Husák</t>
  </si>
  <si>
    <t>Kozler</t>
  </si>
  <si>
    <t>Štěpánek, Johnová</t>
  </si>
  <si>
    <t xml:space="preserve">Suda </t>
  </si>
  <si>
    <t>6.</t>
  </si>
  <si>
    <t>4/1</t>
  </si>
  <si>
    <t>2.</t>
  </si>
  <si>
    <t>1/4</t>
  </si>
  <si>
    <t>5.</t>
  </si>
  <si>
    <t>1.</t>
  </si>
  <si>
    <t>4.</t>
  </si>
  <si>
    <t>3.</t>
  </si>
  <si>
    <t>3/2</t>
  </si>
  <si>
    <r>
      <t>V/P</t>
    </r>
    <r>
      <rPr>
        <sz val="14"/>
        <rFont val="Arial CE"/>
        <family val="2"/>
      </rPr>
      <t xml:space="preserve"> - vyhrané/prohrané utkání</t>
    </r>
  </si>
  <si>
    <r>
      <t xml:space="preserve">    SK - </t>
    </r>
    <r>
      <rPr>
        <sz val="14"/>
        <rFont val="Arial CE"/>
        <family val="2"/>
      </rPr>
      <t>skóre (zápasy)</t>
    </r>
  </si>
  <si>
    <t>0/5</t>
  </si>
  <si>
    <t>2/3</t>
  </si>
  <si>
    <t>5/0</t>
  </si>
  <si>
    <t>Republikové finále</t>
  </si>
  <si>
    <t>4.   Základní škola Most</t>
  </si>
  <si>
    <t>3.   Gymnázium Aš</t>
  </si>
  <si>
    <t>2.   Základní škola Praha Vinoř</t>
  </si>
  <si>
    <t>1.   Základní škola Praha Radotín</t>
  </si>
  <si>
    <t>5.   25. Základní škola Plzeň - A</t>
  </si>
  <si>
    <t>6.   25. Základní škola Plzeň - B</t>
  </si>
  <si>
    <t>CELKOVÉ umístění:</t>
  </si>
  <si>
    <t>Republikové finále AŠSK smíšených družstev</t>
  </si>
  <si>
    <t>Plzeň, 25.4.2018, kategorie III.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</si>
</sst>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\ * #,##0.00&quot; Kč &quot;;\-* #,##0.00&quot; Kč &quot;;\ * \-#&quot; Kč &quot;;\ @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70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UniverseEE"/>
      <family val="1"/>
    </font>
    <font>
      <b/>
      <sz val="20"/>
      <name val="Arial"/>
      <family val="2"/>
    </font>
    <font>
      <sz val="12"/>
      <name val="RomanEE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UniverseEE"/>
      <family val="1"/>
    </font>
    <font>
      <sz val="9"/>
      <name val="Arial"/>
      <family val="2"/>
    </font>
    <font>
      <i/>
      <sz val="11"/>
      <name val="Arial"/>
      <family val="2"/>
    </font>
    <font>
      <sz val="6"/>
      <name val="Small Fonts"/>
      <family val="2"/>
    </font>
    <font>
      <sz val="8"/>
      <name val="Arial"/>
      <family val="2"/>
    </font>
    <font>
      <sz val="12"/>
      <name val="UniverseEE"/>
      <family val="1"/>
    </font>
    <font>
      <b/>
      <sz val="14"/>
      <name val="Arial"/>
      <family val="2"/>
    </font>
    <font>
      <sz val="2"/>
      <name val="Tahoma"/>
      <family val="2"/>
    </font>
    <font>
      <sz val="6"/>
      <name val="Arial"/>
      <family val="2"/>
    </font>
    <font>
      <sz val="8"/>
      <name val="Arial CE"/>
      <family val="2"/>
    </font>
    <font>
      <b/>
      <u val="single"/>
      <sz val="20"/>
      <name val="Arial CE"/>
      <family val="0"/>
    </font>
    <font>
      <b/>
      <sz val="18"/>
      <name val="Arial CE"/>
      <family val="2"/>
    </font>
    <font>
      <sz val="12"/>
      <name val="Arial CE"/>
      <family val="0"/>
    </font>
    <font>
      <b/>
      <sz val="10"/>
      <name val="Arial CE"/>
      <family val="0"/>
    </font>
    <font>
      <b/>
      <sz val="20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b/>
      <sz val="14"/>
      <name val="Arial CE"/>
      <family val="2"/>
    </font>
    <font>
      <sz val="18"/>
      <name val="Arial CE"/>
      <family val="2"/>
    </font>
    <font>
      <sz val="11"/>
      <name val="Arial CE"/>
      <family val="0"/>
    </font>
    <font>
      <b/>
      <u val="single"/>
      <sz val="2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0" fontId="12" fillId="0" borderId="0">
      <alignment horizontal="center" vertical="center" wrapText="1"/>
      <protection/>
    </xf>
    <xf numFmtId="164" fontId="2" fillId="0" borderId="0" applyFill="0" applyBorder="0" applyProtection="0">
      <alignment horizontal="center"/>
    </xf>
    <xf numFmtId="44" fontId="2" fillId="0" borderId="0" applyFill="0" applyBorder="0" applyProtection="0">
      <alignment horizontal="center"/>
    </xf>
    <xf numFmtId="165" fontId="2" fillId="0" borderId="0" applyBorder="0" applyProtection="0">
      <alignment horizontal="center"/>
    </xf>
    <xf numFmtId="164" fontId="2" fillId="0" borderId="0" applyFill="0" applyBorder="0" applyProtection="0">
      <alignment horizontal="center"/>
    </xf>
    <xf numFmtId="42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5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3" borderId="6" applyNumberFormat="0" applyFont="0" applyAlignment="0" applyProtection="0"/>
    <xf numFmtId="9" fontId="52" fillId="0" borderId="0" applyFont="0" applyFill="0" applyBorder="0" applyAlignment="0" applyProtection="0"/>
    <xf numFmtId="0" fontId="62" fillId="0" borderId="7" applyNumberFormat="0" applyFill="0" applyAlignment="0" applyProtection="0"/>
    <xf numFmtId="0" fontId="4" fillId="0" borderId="0">
      <alignment/>
      <protection/>
    </xf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 horizontal="center" vertical="center"/>
      <protection/>
    </xf>
    <xf numFmtId="0" fontId="2" fillId="0" borderId="0">
      <alignment vertical="center"/>
      <protection/>
    </xf>
    <xf numFmtId="0" fontId="14" fillId="0" borderId="0">
      <alignment horizontal="center" vertical="center"/>
      <protection/>
    </xf>
    <xf numFmtId="0" fontId="14" fillId="0" borderId="0">
      <alignment vertical="center"/>
      <protection/>
    </xf>
    <xf numFmtId="0" fontId="9" fillId="0" borderId="0">
      <alignment horizontal="center" vertical="center"/>
      <protection/>
    </xf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9" fillId="0" borderId="0">
      <alignment horizontal="center" vertical="center"/>
      <protection/>
    </xf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64" applyFont="1" applyBorder="1" applyAlignment="1">
      <alignment vertical="center"/>
      <protection/>
    </xf>
    <xf numFmtId="0" fontId="6" fillId="0" borderId="11" xfId="0" applyFont="1" applyBorder="1" applyAlignment="1">
      <alignment vertical="center"/>
    </xf>
    <xf numFmtId="0" fontId="5" fillId="0" borderId="12" xfId="64" applyFont="1" applyBorder="1" applyAlignment="1">
      <alignment vertical="center"/>
      <protection/>
    </xf>
    <xf numFmtId="44" fontId="8" fillId="0" borderId="13" xfId="4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14" xfId="64" applyFont="1" applyBorder="1" applyAlignment="1">
      <alignment vertical="center"/>
      <protection/>
    </xf>
    <xf numFmtId="0" fontId="10" fillId="0" borderId="15" xfId="71" applyFont="1" applyBorder="1" applyAlignment="1">
      <alignment horizontal="center" vertical="center"/>
      <protection/>
    </xf>
    <xf numFmtId="0" fontId="8" fillId="0" borderId="16" xfId="67" applyFont="1" applyBorder="1">
      <alignment horizontal="center" vertical="center"/>
      <protection/>
    </xf>
    <xf numFmtId="0" fontId="8" fillId="0" borderId="17" xfId="67" applyFont="1" applyBorder="1">
      <alignment horizontal="center" vertical="center"/>
      <protection/>
    </xf>
    <xf numFmtId="0" fontId="10" fillId="0" borderId="18" xfId="38" applyFont="1" applyBorder="1" applyAlignment="1">
      <alignment horizontal="center" vertical="center"/>
      <protection/>
    </xf>
    <xf numFmtId="0" fontId="8" fillId="0" borderId="19" xfId="67" applyFont="1" applyBorder="1">
      <alignment horizontal="center" vertical="center"/>
      <protection/>
    </xf>
    <xf numFmtId="44" fontId="8" fillId="0" borderId="20" xfId="40" applyFont="1" applyBorder="1">
      <alignment horizontal="center"/>
    </xf>
    <xf numFmtId="0" fontId="8" fillId="0" borderId="20" xfId="67" applyFont="1" applyBorder="1">
      <alignment horizontal="center" vertical="center"/>
      <protection/>
    </xf>
    <xf numFmtId="0" fontId="13" fillId="0" borderId="20" xfId="38" applyFont="1" applyBorder="1" applyAlignment="1">
      <alignment horizontal="centerContinuous" vertical="center"/>
      <protection/>
    </xf>
    <xf numFmtId="0" fontId="13" fillId="0" borderId="21" xfId="38" applyFont="1" applyBorder="1" applyAlignment="1">
      <alignment horizontal="centerContinuous" vertical="center"/>
      <protection/>
    </xf>
    <xf numFmtId="0" fontId="13" fillId="0" borderId="22" xfId="38" applyFont="1" applyBorder="1" applyAlignment="1">
      <alignment horizontal="centerContinuous" vertical="center"/>
      <protection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10" fillId="0" borderId="24" xfId="38" applyFont="1" applyBorder="1" applyAlignment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6" fillId="0" borderId="13" xfId="67" applyFont="1" applyBorder="1" applyAlignment="1" applyProtection="1">
      <alignment horizontal="left" vertical="center" indent="1"/>
      <protection locked="0"/>
    </xf>
    <xf numFmtId="0" fontId="5" fillId="0" borderId="25" xfId="69" applyFont="1" applyBorder="1" applyProtection="1">
      <alignment horizontal="center" vertical="center"/>
      <protection locked="0"/>
    </xf>
    <xf numFmtId="0" fontId="5" fillId="0" borderId="26" xfId="69" applyFont="1" applyBorder="1">
      <alignment horizontal="center" vertical="center"/>
      <protection/>
    </xf>
    <xf numFmtId="0" fontId="5" fillId="0" borderId="13" xfId="69" applyFont="1" applyBorder="1" applyProtection="1">
      <alignment horizontal="center" vertical="center"/>
      <protection locked="0"/>
    </xf>
    <xf numFmtId="0" fontId="5" fillId="0" borderId="27" xfId="69" applyFont="1" applyBorder="1" applyProtection="1">
      <alignment horizontal="center" vertical="center"/>
      <protection hidden="1"/>
    </xf>
    <xf numFmtId="0" fontId="5" fillId="0" borderId="13" xfId="69" applyFont="1" applyBorder="1" applyProtection="1">
      <alignment horizontal="center" vertical="center"/>
      <protection hidden="1"/>
    </xf>
    <xf numFmtId="0" fontId="5" fillId="0" borderId="27" xfId="69" applyFont="1" applyBorder="1">
      <alignment horizontal="center" vertical="center"/>
      <protection/>
    </xf>
    <xf numFmtId="0" fontId="5" fillId="0" borderId="25" xfId="69" applyFont="1" applyBorder="1">
      <alignment horizontal="center" vertical="center"/>
      <protection/>
    </xf>
    <xf numFmtId="0" fontId="5" fillId="0" borderId="28" xfId="69" applyFont="1" applyBorder="1">
      <alignment horizontal="center" vertical="center"/>
      <protection/>
    </xf>
    <xf numFmtId="0" fontId="5" fillId="0" borderId="13" xfId="69" applyFont="1" applyBorder="1">
      <alignment horizontal="center" vertical="center"/>
      <protection/>
    </xf>
    <xf numFmtId="0" fontId="6" fillId="0" borderId="29" xfId="0" applyFont="1" applyBorder="1" applyAlignment="1" applyProtection="1">
      <alignment horizontal="left" vertical="center" indent="1"/>
      <protection locked="0"/>
    </xf>
    <xf numFmtId="0" fontId="5" fillId="0" borderId="30" xfId="69" applyFont="1" applyBorder="1">
      <alignment horizontal="center" vertical="center"/>
      <protection/>
    </xf>
    <xf numFmtId="0" fontId="15" fillId="2" borderId="31" xfId="68" applyFont="1" applyFill="1" applyBorder="1">
      <alignment vertical="center"/>
      <protection/>
    </xf>
    <xf numFmtId="0" fontId="8" fillId="0" borderId="32" xfId="67" applyFont="1" applyBorder="1" applyProtection="1">
      <alignment horizontal="center" vertical="center"/>
      <protection hidden="1"/>
    </xf>
    <xf numFmtId="0" fontId="8" fillId="0" borderId="33" xfId="67" applyFont="1" applyBorder="1" applyProtection="1">
      <alignment horizontal="center" vertical="center"/>
      <protection hidden="1"/>
    </xf>
    <xf numFmtId="0" fontId="8" fillId="0" borderId="34" xfId="67" applyFont="1" applyBorder="1" applyProtection="1">
      <alignment horizontal="center" vertical="center"/>
      <protection hidden="1"/>
    </xf>
    <xf numFmtId="0" fontId="6" fillId="0" borderId="35" xfId="0" applyFont="1" applyBorder="1" applyAlignment="1">
      <alignment horizontal="left" vertical="center" indent="1"/>
    </xf>
    <xf numFmtId="0" fontId="1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5" fillId="0" borderId="0" xfId="69" applyFont="1">
      <alignment horizontal="center" vertical="center"/>
      <protection/>
    </xf>
    <xf numFmtId="0" fontId="17" fillId="0" borderId="0" xfId="38" applyFont="1" applyBorder="1" applyAlignment="1">
      <alignment horizontal="centerContinuous" vertic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6" fillId="0" borderId="36" xfId="0" applyFont="1" applyBorder="1" applyAlignment="1" applyProtection="1">
      <alignment/>
      <protection locked="0"/>
    </xf>
    <xf numFmtId="0" fontId="5" fillId="0" borderId="0" xfId="64" applyFont="1">
      <alignment/>
      <protection/>
    </xf>
    <xf numFmtId="0" fontId="6" fillId="0" borderId="37" xfId="0" applyFont="1" applyBorder="1" applyAlignment="1" applyProtection="1">
      <alignment/>
      <protection locked="0"/>
    </xf>
    <xf numFmtId="0" fontId="13" fillId="0" borderId="0" xfId="64" applyFont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64" applyFont="1">
      <alignment/>
      <protection/>
    </xf>
    <xf numFmtId="0" fontId="19" fillId="0" borderId="0" xfId="0" applyFont="1" applyAlignment="1">
      <alignment vertical="center"/>
    </xf>
    <xf numFmtId="0" fontId="20" fillId="33" borderId="38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49" fontId="23" fillId="0" borderId="40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0" borderId="42" xfId="0" applyNumberFormat="1" applyFont="1" applyBorder="1" applyAlignment="1">
      <alignment horizontal="center" vertical="center"/>
    </xf>
    <xf numFmtId="49" fontId="25" fillId="0" borderId="29" xfId="0" applyNumberFormat="1" applyFont="1" applyBorder="1" applyAlignment="1">
      <alignment horizontal="center" vertical="center"/>
    </xf>
    <xf numFmtId="49" fontId="23" fillId="0" borderId="43" xfId="0" applyNumberFormat="1" applyFont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49" fontId="24" fillId="0" borderId="43" xfId="0" applyNumberFormat="1" applyFont="1" applyBorder="1" applyAlignment="1">
      <alignment horizontal="center" vertical="center"/>
    </xf>
    <xf numFmtId="49" fontId="24" fillId="0" borderId="41" xfId="0" applyNumberFormat="1" applyFont="1" applyBorder="1" applyAlignment="1">
      <alignment horizontal="center" vertical="center"/>
    </xf>
    <xf numFmtId="49" fontId="25" fillId="0" borderId="44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49" fontId="23" fillId="0" borderId="47" xfId="0" applyNumberFormat="1" applyFont="1" applyBorder="1" applyAlignment="1">
      <alignment horizontal="center" vertical="center"/>
    </xf>
    <xf numFmtId="49" fontId="23" fillId="0" borderId="48" xfId="0" applyNumberFormat="1" applyFont="1" applyBorder="1" applyAlignment="1">
      <alignment horizontal="center" vertical="center"/>
    </xf>
    <xf numFmtId="0" fontId="22" fillId="33" borderId="49" xfId="0" applyFont="1" applyFill="1" applyBorder="1" applyAlignment="1">
      <alignment horizontal="center" vertical="center"/>
    </xf>
    <xf numFmtId="49" fontId="24" fillId="0" borderId="47" xfId="0" applyNumberFormat="1" applyFont="1" applyBorder="1" applyAlignment="1">
      <alignment horizontal="center" vertical="center"/>
    </xf>
    <xf numFmtId="49" fontId="24" fillId="0" borderId="50" xfId="0" applyNumberFormat="1" applyFont="1" applyBorder="1" applyAlignment="1">
      <alignment horizontal="center" vertical="center"/>
    </xf>
    <xf numFmtId="49" fontId="25" fillId="0" borderId="5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49" fontId="23" fillId="0" borderId="13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" fillId="2" borderId="55" xfId="0" applyFont="1" applyFill="1" applyBorder="1" applyAlignment="1" applyProtection="1">
      <alignment horizontal="left" vertical="center"/>
      <protection hidden="1"/>
    </xf>
    <xf numFmtId="0" fontId="3" fillId="2" borderId="35" xfId="0" applyFont="1" applyFill="1" applyBorder="1" applyAlignment="1" applyProtection="1">
      <alignment horizontal="left" vertical="center"/>
      <protection hidden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1" fillId="0" borderId="56" xfId="71" applyFont="1" applyBorder="1" applyAlignment="1" applyProtection="1">
      <alignment horizontal="left" vertical="center"/>
      <protection locked="0"/>
    </xf>
    <xf numFmtId="0" fontId="11" fillId="0" borderId="58" xfId="71" applyFont="1" applyBorder="1" applyAlignment="1" applyProtection="1">
      <alignment horizontal="left" vertical="center"/>
      <protection locked="0"/>
    </xf>
    <xf numFmtId="0" fontId="11" fillId="0" borderId="57" xfId="71" applyFont="1" applyBorder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horizontal="left" vertical="center"/>
      <protection locked="0"/>
    </xf>
    <xf numFmtId="0" fontId="6" fillId="0" borderId="51" xfId="0" applyFont="1" applyBorder="1" applyAlignment="1" applyProtection="1">
      <alignment horizontal="left" vertical="center"/>
      <protection locked="0"/>
    </xf>
    <xf numFmtId="0" fontId="10" fillId="0" borderId="59" xfId="38" applyFont="1" applyBorder="1" applyAlignment="1">
      <alignment horizontal="center" vertical="center"/>
      <protection/>
    </xf>
    <xf numFmtId="0" fontId="10" fillId="0" borderId="60" xfId="38" applyFont="1" applyBorder="1" applyAlignment="1">
      <alignment horizontal="center" vertical="center"/>
      <protection/>
    </xf>
    <xf numFmtId="0" fontId="10" fillId="0" borderId="61" xfId="38" applyFont="1" applyBorder="1" applyAlignment="1">
      <alignment horizontal="center" vertical="center"/>
      <protection/>
    </xf>
    <xf numFmtId="0" fontId="10" fillId="0" borderId="62" xfId="38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3" fillId="0" borderId="63" xfId="68" applyFont="1" applyBorder="1" applyAlignment="1">
      <alignment horizontal="center" vertical="center"/>
      <protection/>
    </xf>
    <xf numFmtId="0" fontId="7" fillId="0" borderId="6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8" fillId="0" borderId="66" xfId="71" applyFont="1" applyBorder="1" applyAlignment="1" applyProtection="1">
      <alignment horizontal="left" vertical="center"/>
      <protection locked="0"/>
    </xf>
    <xf numFmtId="0" fontId="8" fillId="0" borderId="26" xfId="71" applyFont="1" applyBorder="1" applyAlignment="1" applyProtection="1">
      <alignment horizontal="left" vertical="center"/>
      <protection locked="0"/>
    </xf>
    <xf numFmtId="0" fontId="8" fillId="0" borderId="67" xfId="71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49" fontId="6" fillId="0" borderId="66" xfId="0" applyNumberFormat="1" applyFont="1" applyBorder="1" applyAlignment="1" applyProtection="1">
      <alignment horizontal="left" vertical="center"/>
      <protection locked="0"/>
    </xf>
    <xf numFmtId="49" fontId="6" fillId="0" borderId="68" xfId="0" applyNumberFormat="1" applyFont="1" applyBorder="1" applyAlignment="1" applyProtection="1">
      <alignment horizontal="left" vertical="center"/>
      <protection locked="0"/>
    </xf>
    <xf numFmtId="0" fontId="8" fillId="0" borderId="69" xfId="0" applyFont="1" applyBorder="1" applyAlignment="1" applyProtection="1">
      <alignment horizontal="left" vertical="center"/>
      <protection locked="0"/>
    </xf>
    <xf numFmtId="0" fontId="8" fillId="0" borderId="70" xfId="0" applyFont="1" applyBorder="1" applyAlignment="1" applyProtection="1">
      <alignment horizontal="left" vertical="center"/>
      <protection locked="0"/>
    </xf>
    <xf numFmtId="0" fontId="8" fillId="0" borderId="71" xfId="0" applyFont="1" applyBorder="1" applyAlignment="1" applyProtection="1">
      <alignment horizontal="left" vertical="center"/>
      <protection locked="0"/>
    </xf>
    <xf numFmtId="0" fontId="6" fillId="0" borderId="6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9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0" xfId="56">
      <alignment/>
      <protection/>
    </xf>
    <xf numFmtId="0" fontId="6" fillId="0" borderId="0" xfId="56" applyBorder="1">
      <alignment/>
      <protection/>
    </xf>
    <xf numFmtId="0" fontId="46" fillId="0" borderId="0" xfId="56" applyFont="1" applyBorder="1">
      <alignment/>
      <protection/>
    </xf>
    <xf numFmtId="0" fontId="6" fillId="0" borderId="0" xfId="56" applyFont="1">
      <alignment/>
      <protection/>
    </xf>
    <xf numFmtId="0" fontId="46" fillId="0" borderId="0" xfId="56" applyFont="1" applyFill="1" applyBorder="1" applyAlignment="1" applyProtection="1">
      <alignment horizontal="center" vertical="top"/>
      <protection locked="0"/>
    </xf>
    <xf numFmtId="0" fontId="47" fillId="0" borderId="0" xfId="56" applyFont="1" applyFill="1" applyBorder="1" applyAlignment="1" applyProtection="1">
      <alignment horizontal="center" vertical="top"/>
      <protection locked="0"/>
    </xf>
    <xf numFmtId="0" fontId="6" fillId="0" borderId="0" xfId="56" applyBorder="1" applyAlignment="1">
      <alignment/>
      <protection/>
    </xf>
    <xf numFmtId="0" fontId="69" fillId="0" borderId="0" xfId="56" applyFont="1" applyFill="1" applyBorder="1" applyAlignment="1" applyProtection="1">
      <alignment vertical="top"/>
      <protection locked="0"/>
    </xf>
    <xf numFmtId="0" fontId="5" fillId="0" borderId="0" xfId="56" applyFont="1" applyFill="1" applyBorder="1" applyAlignment="1" applyProtection="1">
      <alignment horizontal="center" vertical="top"/>
      <protection locked="0"/>
    </xf>
    <xf numFmtId="0" fontId="6" fillId="0" borderId="0" xfId="56" applyFont="1" applyBorder="1" applyAlignment="1" applyProtection="1">
      <alignment/>
      <protection locked="0"/>
    </xf>
    <xf numFmtId="0" fontId="10" fillId="0" borderId="0" xfId="56" applyFont="1" applyBorder="1" applyAlignment="1" applyProtection="1">
      <alignment vertical="top"/>
      <protection locked="0"/>
    </xf>
    <xf numFmtId="0" fontId="49" fillId="0" borderId="0" xfId="56" applyFont="1" applyBorder="1" applyAlignment="1" applyProtection="1">
      <alignment vertical="top"/>
      <protection locked="0"/>
    </xf>
    <xf numFmtId="0" fontId="10" fillId="0" borderId="0" xfId="56" applyFont="1" applyFill="1" applyBorder="1" applyAlignment="1" applyProtection="1">
      <alignment vertical="top"/>
      <protection locked="0"/>
    </xf>
    <xf numFmtId="0" fontId="6" fillId="0" borderId="0" xfId="56" applyFill="1" applyBorder="1" applyAlignment="1">
      <alignment/>
      <protection/>
    </xf>
    <xf numFmtId="0" fontId="49" fillId="0" borderId="0" xfId="56" applyFont="1" applyFill="1" applyBorder="1" applyAlignment="1" applyProtection="1">
      <alignment vertical="top"/>
      <protection locked="0"/>
    </xf>
    <xf numFmtId="0" fontId="6" fillId="0" borderId="0" xfId="56" applyBorder="1" applyAlignment="1" applyProtection="1">
      <alignment/>
      <protection locked="0"/>
    </xf>
    <xf numFmtId="0" fontId="3" fillId="0" borderId="0" xfId="56" applyFont="1" applyBorder="1">
      <alignment/>
      <protection/>
    </xf>
    <xf numFmtId="0" fontId="50" fillId="0" borderId="0" xfId="56" applyFont="1" applyBorder="1">
      <alignment/>
      <protection/>
    </xf>
    <xf numFmtId="0" fontId="50" fillId="0" borderId="0" xfId="56" applyFont="1" applyFill="1" applyBorder="1" applyAlignment="1" applyProtection="1">
      <alignment vertical="top"/>
      <protection locked="0"/>
    </xf>
    <xf numFmtId="0" fontId="50" fillId="0" borderId="0" xfId="56" applyFont="1" applyBorder="1" applyAlignment="1" applyProtection="1">
      <alignment/>
      <protection locked="0"/>
    </xf>
    <xf numFmtId="0" fontId="51" fillId="0" borderId="0" xfId="56" applyFont="1" applyBorder="1">
      <alignment/>
      <protection/>
    </xf>
    <xf numFmtId="0" fontId="29" fillId="0" borderId="0" xfId="0" applyFont="1" applyAlignment="1">
      <alignment vertical="center"/>
    </xf>
    <xf numFmtId="0" fontId="51" fillId="0" borderId="0" xfId="56" applyFont="1" applyBorder="1" applyAlignment="1">
      <alignment horizontal="center"/>
      <protection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alé písmo" xfId="38"/>
    <cellStyle name="Měna 2" xfId="39"/>
    <cellStyle name="Currency" xfId="40"/>
    <cellStyle name="měny 2" xfId="41"/>
    <cellStyle name="měny 3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" xfId="50"/>
    <cellStyle name="normální 2" xfId="51"/>
    <cellStyle name="normální 2 2" xfId="52"/>
    <cellStyle name="normální 3" xfId="53"/>
    <cellStyle name="normální 4" xfId="54"/>
    <cellStyle name="Normální 5" xfId="55"/>
    <cellStyle name="normální 5 2" xfId="56"/>
    <cellStyle name="Normální 6" xfId="57"/>
    <cellStyle name="normální 7" xfId="58"/>
    <cellStyle name="normální 8" xfId="59"/>
    <cellStyle name="normální 9" xfId="60"/>
    <cellStyle name="Poznámka" xfId="61"/>
    <cellStyle name="Percent" xfId="62"/>
    <cellStyle name="Propojená buňka" xfId="63"/>
    <cellStyle name="Roman EE 12 Normál" xfId="64"/>
    <cellStyle name="Správně" xfId="65"/>
    <cellStyle name="Text upozornění" xfId="66"/>
    <cellStyle name="Universe EE 12 bcentr" xfId="67"/>
    <cellStyle name="Universe EE 12 bold" xfId="68"/>
    <cellStyle name="Universe EE 12 centr." xfId="69"/>
    <cellStyle name="Universe EE 12 norm." xfId="70"/>
    <cellStyle name="Universe EE 9 centr." xfId="71"/>
    <cellStyle name="Vstup" xfId="72"/>
    <cellStyle name="Výpočet" xfId="73"/>
    <cellStyle name="Výstup" xfId="74"/>
    <cellStyle name="Vysvětlující text" xfId="75"/>
    <cellStyle name="Vysvětlující text 2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38100</xdr:rowOff>
    </xdr:from>
    <xdr:to>
      <xdr:col>2</xdr:col>
      <xdr:colOff>1885950</xdr:colOff>
      <xdr:row>11</xdr:row>
      <xdr:rowOff>19050</xdr:rowOff>
    </xdr:to>
    <xdr:pic>
      <xdr:nvPicPr>
        <xdr:cNvPr id="1" name="Picture 1" descr="assk-logo-bezpopisk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362075"/>
          <a:ext cx="18002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6</xdr:row>
      <xdr:rowOff>66675</xdr:rowOff>
    </xdr:from>
    <xdr:to>
      <xdr:col>5</xdr:col>
      <xdr:colOff>2609850</xdr:colOff>
      <xdr:row>11</xdr:row>
      <xdr:rowOff>104775</xdr:rowOff>
    </xdr:to>
    <xdr:pic>
      <xdr:nvPicPr>
        <xdr:cNvPr id="2" name="Picture 3" descr="14034840_1771762969779032_6029164797685220680_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1390650"/>
          <a:ext cx="20478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%20Jupiter\V&#253;sledky%20turnaj&#367;\turnaj_11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Kopie%20-%20formular_vysledku_04_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ormular"/>
      <sheetName val="Form_K"/>
      <sheetName val="Form_D"/>
      <sheetName val="Data"/>
    </sheetNames>
    <sheetDataSet>
      <sheetData sheetId="4">
        <row r="3">
          <cell r="N3" t="str">
            <v>U11</v>
          </cell>
        </row>
        <row r="4">
          <cell r="L4" t="str">
            <v>MČR</v>
          </cell>
          <cell r="N4" t="str">
            <v>U13</v>
          </cell>
        </row>
        <row r="5">
          <cell r="L5" t="str">
            <v>A</v>
          </cell>
          <cell r="N5" t="str">
            <v>U15</v>
          </cell>
        </row>
        <row r="6">
          <cell r="L6" t="str">
            <v>Bm</v>
          </cell>
          <cell r="N6" t="str">
            <v>U17</v>
          </cell>
        </row>
        <row r="7">
          <cell r="L7" t="str">
            <v>B</v>
          </cell>
          <cell r="N7" t="str">
            <v>U19</v>
          </cell>
        </row>
        <row r="8">
          <cell r="L8" t="str">
            <v>C</v>
          </cell>
          <cell r="N8" t="str">
            <v>Dospělí</v>
          </cell>
        </row>
        <row r="9">
          <cell r="L9" t="str">
            <v>OP</v>
          </cell>
        </row>
        <row r="10">
          <cell r="L10" t="str">
            <v>D/KP</v>
          </cell>
        </row>
        <row r="11">
          <cell r="L11" t="str">
            <v>E</v>
          </cell>
        </row>
        <row r="12">
          <cell r="L12" t="str">
            <v>E50(U11)</v>
          </cell>
          <cell r="N12">
            <v>3</v>
          </cell>
        </row>
        <row r="13">
          <cell r="L1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2.375" style="120" customWidth="1"/>
    <col min="2" max="2" width="11.625" style="120" customWidth="1"/>
    <col min="3" max="3" width="24.875" style="120" customWidth="1"/>
    <col min="4" max="4" width="48.75390625" style="120" customWidth="1"/>
    <col min="5" max="5" width="8.625" style="120" customWidth="1"/>
    <col min="6" max="6" width="35.125" style="120" customWidth="1"/>
    <col min="7" max="7" width="11.625" style="120" customWidth="1"/>
    <col min="8" max="8" width="4.625" style="120" customWidth="1"/>
    <col min="9" max="16384" width="9.125" style="120" customWidth="1"/>
  </cols>
  <sheetData>
    <row r="1" ht="15" customHeight="1"/>
    <row r="2" spans="2:12" ht="27.75">
      <c r="B2" s="141"/>
      <c r="C2" s="87" t="s">
        <v>127</v>
      </c>
      <c r="D2" s="87"/>
      <c r="E2" s="87"/>
      <c r="F2" s="87"/>
      <c r="G2" s="141"/>
      <c r="H2" s="141"/>
      <c r="I2" s="141"/>
      <c r="J2" s="141"/>
      <c r="K2" s="141"/>
      <c r="L2" s="141"/>
    </row>
    <row r="3" spans="2:6" ht="10.5" customHeight="1">
      <c r="B3" s="121"/>
      <c r="C3" s="121"/>
      <c r="D3" s="121"/>
      <c r="E3" s="121"/>
      <c r="F3" s="121"/>
    </row>
    <row r="4" spans="2:6" ht="19.5" customHeight="1">
      <c r="B4" s="122"/>
      <c r="C4" s="142" t="s">
        <v>128</v>
      </c>
      <c r="D4" s="142"/>
      <c r="E4" s="142"/>
      <c r="F4" s="142"/>
    </row>
    <row r="5" spans="2:6" ht="19.5" customHeight="1">
      <c r="B5" s="122"/>
      <c r="C5" s="140"/>
      <c r="D5" s="140"/>
      <c r="E5" s="121"/>
      <c r="F5" s="121"/>
    </row>
    <row r="6" spans="2:6" ht="12" customHeight="1">
      <c r="B6" s="122"/>
      <c r="C6" s="140"/>
      <c r="D6" s="140"/>
      <c r="E6" s="121"/>
      <c r="F6" s="121"/>
    </row>
    <row r="7" spans="2:6" ht="27.75" customHeight="1">
      <c r="B7" s="122"/>
      <c r="C7" s="140"/>
      <c r="D7" s="140"/>
      <c r="E7"/>
      <c r="F7" s="121"/>
    </row>
    <row r="8" spans="2:6" ht="27.75" customHeight="1">
      <c r="B8" s="122"/>
      <c r="C8" s="140"/>
      <c r="D8" s="140"/>
      <c r="E8" s="121"/>
      <c r="F8" s="121"/>
    </row>
    <row r="9" spans="2:6" ht="27.75" customHeight="1">
      <c r="B9" s="122"/>
      <c r="C9" s="140"/>
      <c r="D9" s="140"/>
      <c r="E9" s="121"/>
      <c r="F9" s="121"/>
    </row>
    <row r="10" spans="2:6" ht="27.75" customHeight="1">
      <c r="B10" s="122"/>
      <c r="C10" s="140"/>
      <c r="D10" s="140"/>
      <c r="E10" s="121"/>
      <c r="F10" s="121"/>
    </row>
    <row r="11" spans="2:6" ht="27.75" customHeight="1">
      <c r="B11" s="122"/>
      <c r="C11" s="140"/>
      <c r="D11" s="140"/>
      <c r="E11" s="121"/>
      <c r="F11" s="121"/>
    </row>
    <row r="12" spans="2:6" ht="12" customHeight="1">
      <c r="B12" s="121"/>
      <c r="C12" s="121"/>
      <c r="D12" s="121"/>
      <c r="E12" s="121"/>
      <c r="F12" s="121"/>
    </row>
    <row r="13" spans="2:6" ht="12" customHeight="1">
      <c r="B13" s="121"/>
      <c r="C13" s="121"/>
      <c r="D13" s="121"/>
      <c r="E13" s="121"/>
      <c r="F13" s="121"/>
    </row>
    <row r="14" spans="2:6" ht="12" customHeight="1">
      <c r="B14" s="121"/>
      <c r="C14" s="121"/>
      <c r="D14" s="121"/>
      <c r="E14" s="121"/>
      <c r="F14" s="121"/>
    </row>
    <row r="15" spans="2:6" ht="30.75" customHeight="1">
      <c r="B15" s="121"/>
      <c r="C15" s="140"/>
      <c r="D15" s="140" t="s">
        <v>126</v>
      </c>
      <c r="E15" s="121"/>
      <c r="F15" s="121"/>
    </row>
    <row r="16" spans="1:6" ht="15.75" customHeight="1">
      <c r="A16" s="123"/>
      <c r="B16" s="125"/>
      <c r="C16" s="127"/>
      <c r="D16" s="127"/>
      <c r="E16" s="126"/>
      <c r="F16" s="121"/>
    </row>
    <row r="17" spans="1:6" ht="27" customHeight="1">
      <c r="A17" s="123"/>
      <c r="B17" s="124"/>
      <c r="C17" s="136"/>
      <c r="D17" s="136" t="s">
        <v>123</v>
      </c>
      <c r="E17" s="126"/>
      <c r="F17" s="121"/>
    </row>
    <row r="18" spans="1:6" ht="27.75" customHeight="1">
      <c r="A18" s="123"/>
      <c r="B18" s="128"/>
      <c r="C18" s="137"/>
      <c r="D18" s="137" t="s">
        <v>122</v>
      </c>
      <c r="E18" s="126"/>
      <c r="F18" s="121"/>
    </row>
    <row r="19" spans="1:6" ht="26.25" customHeight="1">
      <c r="A19" s="123"/>
      <c r="B19" s="128"/>
      <c r="C19" s="137"/>
      <c r="D19" s="137" t="s">
        <v>121</v>
      </c>
      <c r="E19" s="126"/>
      <c r="F19" s="121"/>
    </row>
    <row r="20" spans="1:6" ht="26.25" customHeight="1">
      <c r="A20" s="123"/>
      <c r="B20" s="128"/>
      <c r="C20" s="138"/>
      <c r="D20" s="138" t="s">
        <v>120</v>
      </c>
      <c r="E20" s="126"/>
      <c r="F20" s="121"/>
    </row>
    <row r="21" spans="1:6" ht="27.75" customHeight="1">
      <c r="A21" s="123"/>
      <c r="B21" s="129"/>
      <c r="C21" s="139"/>
      <c r="D21" s="139" t="s">
        <v>124</v>
      </c>
      <c r="E21" s="121"/>
      <c r="F21" s="121"/>
    </row>
    <row r="22" spans="2:5" ht="27.75" customHeight="1">
      <c r="B22" s="121"/>
      <c r="C22" s="139"/>
      <c r="D22" s="139" t="s">
        <v>125</v>
      </c>
      <c r="E22" s="121"/>
    </row>
    <row r="23" spans="2:4" ht="24.75" customHeight="1">
      <c r="B23" s="121"/>
      <c r="C23" s="121"/>
      <c r="D23" s="121"/>
    </row>
    <row r="24" ht="24.75" customHeight="1"/>
    <row r="28" spans="2:5" ht="12.75">
      <c r="B28" s="121"/>
      <c r="C28" s="121"/>
      <c r="D28" s="121"/>
      <c r="E28" s="121"/>
    </row>
    <row r="29" spans="2:5" ht="12.75">
      <c r="B29" s="130"/>
      <c r="C29" s="131"/>
      <c r="D29" s="131"/>
      <c r="E29" s="126"/>
    </row>
    <row r="30" spans="2:5" ht="12.75">
      <c r="B30" s="132"/>
      <c r="C30" s="132"/>
      <c r="D30" s="132"/>
      <c r="E30" s="133"/>
    </row>
    <row r="31" spans="2:5" ht="12.75">
      <c r="B31" s="132"/>
      <c r="C31" s="132"/>
      <c r="D31" s="132"/>
      <c r="E31" s="133"/>
    </row>
    <row r="32" spans="2:5" ht="12.75">
      <c r="B32" s="132"/>
      <c r="C32" s="132"/>
      <c r="D32" s="132"/>
      <c r="E32" s="133"/>
    </row>
    <row r="33" spans="2:5" ht="12.75">
      <c r="B33" s="132"/>
      <c r="C33" s="134"/>
      <c r="D33" s="134"/>
      <c r="E33" s="133"/>
    </row>
    <row r="34" spans="2:5" ht="12.75">
      <c r="B34" s="132"/>
      <c r="C34" s="132"/>
      <c r="D34" s="132"/>
      <c r="E34" s="133"/>
    </row>
    <row r="35" spans="2:5" ht="12.75">
      <c r="B35" s="132"/>
      <c r="C35" s="132"/>
      <c r="D35" s="132"/>
      <c r="E35" s="133"/>
    </row>
    <row r="36" spans="2:5" ht="12.75">
      <c r="B36" s="132"/>
      <c r="C36" s="132"/>
      <c r="D36" s="132"/>
      <c r="E36" s="133"/>
    </row>
    <row r="37" spans="2:5" ht="12.75">
      <c r="B37" s="132"/>
      <c r="C37" s="132"/>
      <c r="D37" s="132"/>
      <c r="E37" s="133"/>
    </row>
    <row r="38" spans="2:5" ht="12.75">
      <c r="B38" s="130"/>
      <c r="C38" s="130"/>
      <c r="D38" s="130"/>
      <c r="E38" s="126"/>
    </row>
    <row r="39" spans="2:5" ht="12.75">
      <c r="B39" s="130"/>
      <c r="C39" s="131"/>
      <c r="D39" s="131"/>
      <c r="E39" s="126"/>
    </row>
    <row r="40" spans="2:5" ht="12.75">
      <c r="B40" s="130"/>
      <c r="C40" s="131"/>
      <c r="D40" s="131"/>
      <c r="E40" s="126"/>
    </row>
    <row r="41" spans="2:5" ht="12.75">
      <c r="B41" s="130"/>
      <c r="C41" s="130"/>
      <c r="D41" s="130"/>
      <c r="E41" s="126"/>
    </row>
    <row r="42" spans="2:5" ht="12.75">
      <c r="B42" s="135"/>
      <c r="C42" s="135"/>
      <c r="D42" s="135"/>
      <c r="E42" s="121"/>
    </row>
    <row r="43" spans="2:5" ht="12.75">
      <c r="B43" s="121"/>
      <c r="C43" s="121"/>
      <c r="D43" s="121"/>
      <c r="E43" s="121"/>
    </row>
  </sheetData>
  <sheetProtection/>
  <mergeCells count="2">
    <mergeCell ref="C4:F4"/>
    <mergeCell ref="C2:F2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4"/>
  <drawing r:id="rId3"/>
  <legacyDrawing r:id="rId2"/>
  <oleObjects>
    <oleObject progId="AcroExch.Document.7" shapeId="20060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J11" sqref="J1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9.5" customHeight="1" thickBot="1">
      <c r="B3" s="2" t="s">
        <v>1</v>
      </c>
      <c r="C3" s="3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</row>
    <row r="4" spans="2:20" ht="19.5" customHeight="1" thickBot="1" thickTop="1">
      <c r="B4" s="4" t="s">
        <v>3</v>
      </c>
      <c r="C4" s="5"/>
      <c r="D4" s="106" t="s">
        <v>42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09" t="s">
        <v>4</v>
      </c>
      <c r="R4" s="110"/>
      <c r="S4" s="111" t="s">
        <v>5</v>
      </c>
      <c r="T4" s="112"/>
    </row>
    <row r="5" spans="2:20" ht="19.5" customHeight="1" thickTop="1">
      <c r="B5" s="4" t="s">
        <v>6</v>
      </c>
      <c r="C5" s="6"/>
      <c r="D5" s="106" t="s">
        <v>39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116" t="s">
        <v>7</v>
      </c>
      <c r="R5" s="117"/>
      <c r="S5" s="118" t="s">
        <v>8</v>
      </c>
      <c r="T5" s="119"/>
    </row>
    <row r="6" spans="2:20" ht="19.5" customHeight="1" thickBot="1">
      <c r="B6" s="7" t="s">
        <v>9</v>
      </c>
      <c r="C6" s="8"/>
      <c r="D6" s="92" t="s">
        <v>10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90" t="s">
        <v>11</v>
      </c>
      <c r="R6" s="91"/>
      <c r="S6" s="95" t="s">
        <v>119</v>
      </c>
      <c r="T6" s="96"/>
    </row>
    <row r="7" spans="2:20" ht="24.75" customHeight="1">
      <c r="B7" s="9"/>
      <c r="C7" s="10" t="str">
        <f>D4</f>
        <v>25. ZŠ Plzeň A</v>
      </c>
      <c r="D7" s="10" t="str">
        <f>D5</f>
        <v>ZŠ Praha Vinoř</v>
      </c>
      <c r="E7" s="97" t="s">
        <v>12</v>
      </c>
      <c r="F7" s="98"/>
      <c r="G7" s="98"/>
      <c r="H7" s="98"/>
      <c r="I7" s="98"/>
      <c r="J7" s="98"/>
      <c r="K7" s="98"/>
      <c r="L7" s="98"/>
      <c r="M7" s="99"/>
      <c r="N7" s="100" t="s">
        <v>13</v>
      </c>
      <c r="O7" s="101"/>
      <c r="P7" s="100" t="s">
        <v>14</v>
      </c>
      <c r="Q7" s="101"/>
      <c r="R7" s="100" t="s">
        <v>15</v>
      </c>
      <c r="S7" s="101"/>
      <c r="T7" s="11" t="s">
        <v>16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18"/>
      <c r="O8" s="19"/>
      <c r="P8" s="18"/>
      <c r="Q8" s="19"/>
      <c r="R8" s="18"/>
      <c r="S8" s="19"/>
      <c r="T8" s="20"/>
    </row>
    <row r="9" spans="2:20" ht="30" customHeight="1" thickTop="1">
      <c r="B9" s="21" t="s">
        <v>17</v>
      </c>
      <c r="C9" s="22" t="s">
        <v>57</v>
      </c>
      <c r="D9" s="22" t="s">
        <v>97</v>
      </c>
      <c r="E9" s="24">
        <v>6</v>
      </c>
      <c r="F9" s="25" t="s">
        <v>18</v>
      </c>
      <c r="G9" s="26">
        <v>21</v>
      </c>
      <c r="H9" s="24">
        <v>6</v>
      </c>
      <c r="I9" s="25" t="s">
        <v>18</v>
      </c>
      <c r="J9" s="26">
        <v>21</v>
      </c>
      <c r="K9" s="24"/>
      <c r="L9" s="25" t="s">
        <v>18</v>
      </c>
      <c r="M9" s="26"/>
      <c r="N9" s="27">
        <f>E9+H9+K9</f>
        <v>12</v>
      </c>
      <c r="O9" s="28">
        <f>G9+J9+M9</f>
        <v>42</v>
      </c>
      <c r="P9" s="29">
        <f>IF(E9&gt;G9,1,0)+IF(H9&gt;J9,1,0)+IF(K9&gt;M9,1,0)</f>
        <v>0</v>
      </c>
      <c r="Q9" s="30">
        <f>IF(E9&lt;G9,1,0)+IF(H9&lt;J9,1,0)+IF(K9&lt;M9,1,0)</f>
        <v>2</v>
      </c>
      <c r="R9" s="31">
        <f>IF(P9=2,1,0)</f>
        <v>0</v>
      </c>
      <c r="S9" s="32">
        <f>IF(Q9=2,1,0)</f>
        <v>1</v>
      </c>
      <c r="T9" s="33"/>
    </row>
    <row r="10" spans="2:20" ht="30" customHeight="1">
      <c r="B10" s="21" t="s">
        <v>19</v>
      </c>
      <c r="C10" s="22" t="s">
        <v>58</v>
      </c>
      <c r="D10" s="22" t="s">
        <v>68</v>
      </c>
      <c r="E10" s="24">
        <v>15</v>
      </c>
      <c r="F10" s="30" t="s">
        <v>18</v>
      </c>
      <c r="G10" s="26">
        <v>21</v>
      </c>
      <c r="H10" s="24">
        <v>3</v>
      </c>
      <c r="I10" s="30" t="s">
        <v>18</v>
      </c>
      <c r="J10" s="26">
        <v>21</v>
      </c>
      <c r="K10" s="24"/>
      <c r="L10" s="30" t="s">
        <v>18</v>
      </c>
      <c r="M10" s="26"/>
      <c r="N10" s="27">
        <f>E10+H10+K10</f>
        <v>18</v>
      </c>
      <c r="O10" s="28">
        <f>G10+J10+M10</f>
        <v>42</v>
      </c>
      <c r="P10" s="29">
        <f>IF(E10&gt;G10,1,0)+IF(H10&gt;J10,1,0)+IF(K10&gt;M10,1,0)</f>
        <v>0</v>
      </c>
      <c r="Q10" s="30">
        <f>IF(E10&lt;G10,1,0)+IF(H10&lt;J10,1,0)+IF(K10&lt;M10,1,0)</f>
        <v>2</v>
      </c>
      <c r="R10" s="34">
        <f aca="true" t="shared" si="0" ref="R10:S13">IF(P10=2,1,0)</f>
        <v>0</v>
      </c>
      <c r="S10" s="32">
        <f t="shared" si="0"/>
        <v>1</v>
      </c>
      <c r="T10" s="33"/>
    </row>
    <row r="11" spans="2:20" ht="30" customHeight="1">
      <c r="B11" s="21" t="s">
        <v>20</v>
      </c>
      <c r="C11" s="22" t="s">
        <v>59</v>
      </c>
      <c r="D11" s="22" t="s">
        <v>69</v>
      </c>
      <c r="E11" s="24">
        <v>8</v>
      </c>
      <c r="F11" s="30" t="s">
        <v>18</v>
      </c>
      <c r="G11" s="26">
        <v>21</v>
      </c>
      <c r="H11" s="24">
        <v>10</v>
      </c>
      <c r="I11" s="30" t="s">
        <v>18</v>
      </c>
      <c r="J11" s="26">
        <v>21</v>
      </c>
      <c r="K11" s="24"/>
      <c r="L11" s="30" t="s">
        <v>18</v>
      </c>
      <c r="M11" s="26"/>
      <c r="N11" s="27">
        <f>E11+H11+K11</f>
        <v>18</v>
      </c>
      <c r="O11" s="28">
        <f>G11+J11+M11</f>
        <v>42</v>
      </c>
      <c r="P11" s="29">
        <f>IF(E11&gt;G11,1,0)+IF(H11&gt;J11,1,0)+IF(K11&gt;M11,1,0)</f>
        <v>0</v>
      </c>
      <c r="Q11" s="30">
        <f>IF(E11&lt;G11,1,0)+IF(H11&lt;J11,1,0)+IF(K11&lt;M11,1,0)</f>
        <v>2</v>
      </c>
      <c r="R11" s="34">
        <f t="shared" si="0"/>
        <v>0</v>
      </c>
      <c r="S11" s="32">
        <f t="shared" si="0"/>
        <v>1</v>
      </c>
      <c r="T11" s="33"/>
    </row>
    <row r="12" spans="2:20" ht="30" customHeight="1">
      <c r="B12" s="21" t="s">
        <v>21</v>
      </c>
      <c r="C12" s="22" t="s">
        <v>96</v>
      </c>
      <c r="D12" s="22" t="s">
        <v>98</v>
      </c>
      <c r="E12" s="24">
        <v>11</v>
      </c>
      <c r="F12" s="30" t="s">
        <v>18</v>
      </c>
      <c r="G12" s="26">
        <v>21</v>
      </c>
      <c r="H12" s="24">
        <v>16</v>
      </c>
      <c r="I12" s="30" t="s">
        <v>18</v>
      </c>
      <c r="J12" s="26">
        <v>21</v>
      </c>
      <c r="K12" s="24"/>
      <c r="L12" s="30" t="s">
        <v>18</v>
      </c>
      <c r="M12" s="26"/>
      <c r="N12" s="27">
        <f>E12+H12+K12</f>
        <v>27</v>
      </c>
      <c r="O12" s="28">
        <f>G12+J12+M12</f>
        <v>42</v>
      </c>
      <c r="P12" s="29">
        <f>IF(E12&gt;G12,1,0)+IF(H12&gt;J12,1,0)+IF(K12&gt;M12,1,0)</f>
        <v>0</v>
      </c>
      <c r="Q12" s="30">
        <f>IF(E12&lt;G12,1,0)+IF(H12&lt;J12,1,0)+IF(K12&lt;M12,1,0)</f>
        <v>2</v>
      </c>
      <c r="R12" s="34">
        <f t="shared" si="0"/>
        <v>0</v>
      </c>
      <c r="S12" s="32">
        <f t="shared" si="0"/>
        <v>1</v>
      </c>
      <c r="T12" s="33"/>
    </row>
    <row r="13" spans="2:20" ht="30" customHeight="1" thickBot="1">
      <c r="B13" s="21" t="s">
        <v>22</v>
      </c>
      <c r="C13" s="22" t="s">
        <v>61</v>
      </c>
      <c r="D13" s="22" t="s">
        <v>71</v>
      </c>
      <c r="E13" s="24">
        <v>7</v>
      </c>
      <c r="F13" s="30" t="s">
        <v>18</v>
      </c>
      <c r="G13" s="26">
        <v>21</v>
      </c>
      <c r="H13" s="24">
        <v>5</v>
      </c>
      <c r="I13" s="30" t="s">
        <v>18</v>
      </c>
      <c r="J13" s="26">
        <v>21</v>
      </c>
      <c r="K13" s="24"/>
      <c r="L13" s="30" t="s">
        <v>18</v>
      </c>
      <c r="M13" s="26"/>
      <c r="N13" s="27">
        <f>E13+H13+K13</f>
        <v>12</v>
      </c>
      <c r="O13" s="28">
        <f>G13+J13+M13</f>
        <v>42</v>
      </c>
      <c r="P13" s="29">
        <f>IF(E13&gt;G13,1,0)+IF(H13&gt;J13,1,0)+IF(K13&gt;M13,1,0)</f>
        <v>0</v>
      </c>
      <c r="Q13" s="30">
        <f>IF(E13&lt;G13,1,0)+IF(H13&lt;J13,1,0)+IF(K13&lt;M13,1,0)</f>
        <v>2</v>
      </c>
      <c r="R13" s="34">
        <f t="shared" si="0"/>
        <v>0</v>
      </c>
      <c r="S13" s="32">
        <f t="shared" si="0"/>
        <v>1</v>
      </c>
      <c r="T13" s="33"/>
    </row>
    <row r="14" spans="2:20" ht="34.5" customHeight="1" thickBot="1">
      <c r="B14" s="35" t="s">
        <v>23</v>
      </c>
      <c r="C14" s="88" t="str">
        <f>IF(R14&gt;S14,D4,IF(S14&gt;R14,D5,"remíza"))</f>
        <v>ZŠ Praha Vinoř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6">
        <f aca="true" t="shared" si="1" ref="N14:S14">SUM(N9:N13)</f>
        <v>87</v>
      </c>
      <c r="O14" s="37">
        <f t="shared" si="1"/>
        <v>210</v>
      </c>
      <c r="P14" s="36">
        <f t="shared" si="1"/>
        <v>0</v>
      </c>
      <c r="Q14" s="38">
        <f t="shared" si="1"/>
        <v>10</v>
      </c>
      <c r="R14" s="36">
        <f t="shared" si="1"/>
        <v>0</v>
      </c>
      <c r="S14" s="37">
        <f t="shared" si="1"/>
        <v>5</v>
      </c>
      <c r="T14" s="39"/>
    </row>
    <row r="15" spans="2:20" ht="15"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 t="s">
        <v>24</v>
      </c>
    </row>
    <row r="16" spans="2:20" ht="12.75">
      <c r="B16" s="44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21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2:20" ht="33.75" customHeight="1">
      <c r="B18" s="45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20" ht="33.7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2:20" ht="28.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1" ht="12.75">
      <c r="B21" s="49" t="s">
        <v>27</v>
      </c>
      <c r="C21" s="41"/>
      <c r="D21" s="50"/>
      <c r="E21" s="49" t="s">
        <v>28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</row>
    <row r="22" spans="2:21" ht="12.75">
      <c r="B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2.75">
      <c r="B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2.75">
      <c r="B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2.75">
      <c r="B25" s="5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2.75">
      <c r="B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</sheetData>
  <sheetProtection/>
  <mergeCells count="16">
    <mergeCell ref="B2:T2"/>
    <mergeCell ref="D3:T3"/>
    <mergeCell ref="D4:P4"/>
    <mergeCell ref="Q4:R4"/>
    <mergeCell ref="S4:T4"/>
    <mergeCell ref="D5:P5"/>
    <mergeCell ref="Q5:R5"/>
    <mergeCell ref="S5:T5"/>
    <mergeCell ref="C14:M14"/>
    <mergeCell ref="D6:P6"/>
    <mergeCell ref="Q6:R6"/>
    <mergeCell ref="S6:T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9.5" customHeight="1" thickBot="1">
      <c r="B3" s="2" t="s">
        <v>1</v>
      </c>
      <c r="C3" s="3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</row>
    <row r="4" spans="2:20" ht="19.5" customHeight="1" thickTop="1">
      <c r="B4" s="4" t="s">
        <v>3</v>
      </c>
      <c r="C4" s="5"/>
      <c r="D4" s="106" t="s">
        <v>29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09" t="s">
        <v>4</v>
      </c>
      <c r="R4" s="110"/>
      <c r="S4" s="111" t="s">
        <v>5</v>
      </c>
      <c r="T4" s="112"/>
    </row>
    <row r="5" spans="2:20" ht="19.5" customHeight="1">
      <c r="B5" s="4" t="s">
        <v>6</v>
      </c>
      <c r="C5" s="6"/>
      <c r="D5" s="113" t="s">
        <v>40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  <c r="Q5" s="116" t="s">
        <v>7</v>
      </c>
      <c r="R5" s="117"/>
      <c r="S5" s="118" t="s">
        <v>8</v>
      </c>
      <c r="T5" s="119"/>
    </row>
    <row r="6" spans="2:20" ht="19.5" customHeight="1" thickBot="1">
      <c r="B6" s="7" t="s">
        <v>9</v>
      </c>
      <c r="C6" s="8"/>
      <c r="D6" s="92" t="s">
        <v>10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90" t="s">
        <v>11</v>
      </c>
      <c r="R6" s="91"/>
      <c r="S6" s="95" t="s">
        <v>119</v>
      </c>
      <c r="T6" s="96"/>
    </row>
    <row r="7" spans="2:20" ht="24.75" customHeight="1">
      <c r="B7" s="9"/>
      <c r="C7" s="10" t="str">
        <f>D4</f>
        <v>Gymnázium Aš</v>
      </c>
      <c r="D7" s="10" t="str">
        <f>D5</f>
        <v>ZŠ Praha Radotín</v>
      </c>
      <c r="E7" s="97" t="s">
        <v>12</v>
      </c>
      <c r="F7" s="98"/>
      <c r="G7" s="98"/>
      <c r="H7" s="98"/>
      <c r="I7" s="98"/>
      <c r="J7" s="98"/>
      <c r="K7" s="98"/>
      <c r="L7" s="98"/>
      <c r="M7" s="99"/>
      <c r="N7" s="100" t="s">
        <v>13</v>
      </c>
      <c r="O7" s="101"/>
      <c r="P7" s="100" t="s">
        <v>14</v>
      </c>
      <c r="Q7" s="101"/>
      <c r="R7" s="100" t="s">
        <v>15</v>
      </c>
      <c r="S7" s="101"/>
      <c r="T7" s="11" t="s">
        <v>16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18"/>
      <c r="O8" s="19"/>
      <c r="P8" s="18"/>
      <c r="Q8" s="19"/>
      <c r="R8" s="18"/>
      <c r="S8" s="19"/>
      <c r="T8" s="20"/>
    </row>
    <row r="9" spans="2:20" ht="30" customHeight="1" thickTop="1">
      <c r="B9" s="21" t="s">
        <v>17</v>
      </c>
      <c r="C9" s="22" t="s">
        <v>91</v>
      </c>
      <c r="D9" s="23" t="s">
        <v>81</v>
      </c>
      <c r="E9" s="24">
        <v>20</v>
      </c>
      <c r="F9" s="25" t="s">
        <v>18</v>
      </c>
      <c r="G9" s="26">
        <v>21</v>
      </c>
      <c r="H9" s="24">
        <v>11</v>
      </c>
      <c r="I9" s="25" t="s">
        <v>18</v>
      </c>
      <c r="J9" s="26">
        <v>21</v>
      </c>
      <c r="K9" s="24"/>
      <c r="L9" s="25" t="s">
        <v>18</v>
      </c>
      <c r="M9" s="26"/>
      <c r="N9" s="27">
        <f>E9+H9+K9</f>
        <v>31</v>
      </c>
      <c r="O9" s="28">
        <f>G9+J9+M9</f>
        <v>42</v>
      </c>
      <c r="P9" s="29">
        <f>IF(E9&gt;G9,1,0)+IF(H9&gt;J9,1,0)+IF(K9&gt;M9,1,0)</f>
        <v>0</v>
      </c>
      <c r="Q9" s="30">
        <f>IF(E9&lt;G9,1,0)+IF(H9&lt;J9,1,0)+IF(K9&lt;M9,1,0)</f>
        <v>2</v>
      </c>
      <c r="R9" s="31">
        <f>IF(P9=2,1,0)</f>
        <v>0</v>
      </c>
      <c r="S9" s="32">
        <f>IF(Q9=2,1,0)</f>
        <v>1</v>
      </c>
      <c r="T9" s="33"/>
    </row>
    <row r="10" spans="2:20" ht="30" customHeight="1">
      <c r="B10" s="21" t="s">
        <v>19</v>
      </c>
      <c r="C10" s="22" t="s">
        <v>46</v>
      </c>
      <c r="D10" s="22" t="s">
        <v>73</v>
      </c>
      <c r="E10" s="24">
        <v>10</v>
      </c>
      <c r="F10" s="30" t="s">
        <v>18</v>
      </c>
      <c r="G10" s="26">
        <v>21</v>
      </c>
      <c r="H10" s="24">
        <v>15</v>
      </c>
      <c r="I10" s="30" t="s">
        <v>18</v>
      </c>
      <c r="J10" s="26">
        <v>21</v>
      </c>
      <c r="K10" s="24"/>
      <c r="L10" s="30" t="s">
        <v>18</v>
      </c>
      <c r="M10" s="26"/>
      <c r="N10" s="27">
        <f>E10+H10+K10</f>
        <v>25</v>
      </c>
      <c r="O10" s="28">
        <f>G10+J10+M10</f>
        <v>42</v>
      </c>
      <c r="P10" s="29">
        <f>IF(E10&gt;G10,1,0)+IF(H10&gt;J10,1,0)+IF(K10&gt;M10,1,0)</f>
        <v>0</v>
      </c>
      <c r="Q10" s="30">
        <f>IF(E10&lt;G10,1,0)+IF(H10&lt;J10,1,0)+IF(K10&lt;M10,1,0)</f>
        <v>2</v>
      </c>
      <c r="R10" s="34">
        <f aca="true" t="shared" si="0" ref="R10:S13">IF(P10=2,1,0)</f>
        <v>0</v>
      </c>
      <c r="S10" s="32">
        <f t="shared" si="0"/>
        <v>1</v>
      </c>
      <c r="T10" s="33"/>
    </row>
    <row r="11" spans="2:20" ht="30" customHeight="1">
      <c r="B11" s="21" t="s">
        <v>20</v>
      </c>
      <c r="C11" s="22" t="s">
        <v>47</v>
      </c>
      <c r="D11" s="22" t="s">
        <v>74</v>
      </c>
      <c r="E11" s="24">
        <v>19</v>
      </c>
      <c r="F11" s="30" t="s">
        <v>18</v>
      </c>
      <c r="G11" s="26">
        <v>21</v>
      </c>
      <c r="H11" s="24">
        <v>14</v>
      </c>
      <c r="I11" s="30" t="s">
        <v>18</v>
      </c>
      <c r="J11" s="26">
        <v>21</v>
      </c>
      <c r="K11" s="24"/>
      <c r="L11" s="30" t="s">
        <v>18</v>
      </c>
      <c r="M11" s="26"/>
      <c r="N11" s="27">
        <f>E11+H11+K11</f>
        <v>33</v>
      </c>
      <c r="O11" s="28">
        <f>G11+J11+M11</f>
        <v>42</v>
      </c>
      <c r="P11" s="29">
        <f>IF(E11&gt;G11,1,0)+IF(H11&gt;J11,1,0)+IF(K11&gt;M11,1,0)</f>
        <v>0</v>
      </c>
      <c r="Q11" s="30">
        <f>IF(E11&lt;G11,1,0)+IF(H11&lt;J11,1,0)+IF(K11&lt;M11,1,0)</f>
        <v>2</v>
      </c>
      <c r="R11" s="34">
        <f t="shared" si="0"/>
        <v>0</v>
      </c>
      <c r="S11" s="32">
        <f t="shared" si="0"/>
        <v>1</v>
      </c>
      <c r="T11" s="33"/>
    </row>
    <row r="12" spans="2:20" ht="30" customHeight="1">
      <c r="B12" s="21" t="s">
        <v>21</v>
      </c>
      <c r="C12" s="22" t="s">
        <v>48</v>
      </c>
      <c r="D12" s="22" t="s">
        <v>83</v>
      </c>
      <c r="E12" s="24">
        <v>8</v>
      </c>
      <c r="F12" s="30" t="s">
        <v>18</v>
      </c>
      <c r="G12" s="26">
        <v>21</v>
      </c>
      <c r="H12" s="24">
        <v>18</v>
      </c>
      <c r="I12" s="30" t="s">
        <v>18</v>
      </c>
      <c r="J12" s="26">
        <v>21</v>
      </c>
      <c r="K12" s="24"/>
      <c r="L12" s="30" t="s">
        <v>18</v>
      </c>
      <c r="M12" s="26"/>
      <c r="N12" s="27">
        <f>E12+H12+K12</f>
        <v>26</v>
      </c>
      <c r="O12" s="28">
        <f>G12+J12+M12</f>
        <v>42</v>
      </c>
      <c r="P12" s="29">
        <f>IF(E12&gt;G12,1,0)+IF(H12&gt;J12,1,0)+IF(K12&gt;M12,1,0)</f>
        <v>0</v>
      </c>
      <c r="Q12" s="30">
        <f>IF(E12&lt;G12,1,0)+IF(H12&lt;J12,1,0)+IF(K12&lt;M12,1,0)</f>
        <v>2</v>
      </c>
      <c r="R12" s="34">
        <f t="shared" si="0"/>
        <v>0</v>
      </c>
      <c r="S12" s="32">
        <f t="shared" si="0"/>
        <v>1</v>
      </c>
      <c r="T12" s="33"/>
    </row>
    <row r="13" spans="2:20" ht="30" customHeight="1" thickBot="1">
      <c r="B13" s="21" t="s">
        <v>22</v>
      </c>
      <c r="C13" s="22" t="s">
        <v>44</v>
      </c>
      <c r="D13" s="22" t="s">
        <v>76</v>
      </c>
      <c r="E13" s="24">
        <v>21</v>
      </c>
      <c r="F13" s="30" t="s">
        <v>18</v>
      </c>
      <c r="G13" s="26">
        <v>16</v>
      </c>
      <c r="H13" s="24">
        <v>21</v>
      </c>
      <c r="I13" s="30" t="s">
        <v>18</v>
      </c>
      <c r="J13" s="26">
        <v>12</v>
      </c>
      <c r="K13" s="24"/>
      <c r="L13" s="30" t="s">
        <v>18</v>
      </c>
      <c r="M13" s="26"/>
      <c r="N13" s="27">
        <f>E13+H13+K13</f>
        <v>42</v>
      </c>
      <c r="O13" s="28">
        <f>G13+J13+M13</f>
        <v>28</v>
      </c>
      <c r="P13" s="29">
        <f>IF(E13&gt;G13,1,0)+IF(H13&gt;J13,1,0)+IF(K13&gt;M13,1,0)</f>
        <v>2</v>
      </c>
      <c r="Q13" s="30">
        <f>IF(E13&lt;G13,1,0)+IF(H13&lt;J13,1,0)+IF(K13&lt;M13,1,0)</f>
        <v>0</v>
      </c>
      <c r="R13" s="34">
        <f t="shared" si="0"/>
        <v>1</v>
      </c>
      <c r="S13" s="32">
        <f t="shared" si="0"/>
        <v>0</v>
      </c>
      <c r="T13" s="33"/>
    </row>
    <row r="14" spans="2:20" ht="34.5" customHeight="1" thickBot="1">
      <c r="B14" s="35" t="s">
        <v>23</v>
      </c>
      <c r="C14" s="88" t="str">
        <f>IF(R14&gt;S14,D4,IF(S14&gt;R14,D5,"remíza"))</f>
        <v>ZŠ Praha Radotín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6">
        <f aca="true" t="shared" si="1" ref="N14:S14">SUM(N9:N13)</f>
        <v>157</v>
      </c>
      <c r="O14" s="37">
        <f t="shared" si="1"/>
        <v>196</v>
      </c>
      <c r="P14" s="36">
        <f t="shared" si="1"/>
        <v>2</v>
      </c>
      <c r="Q14" s="38">
        <f t="shared" si="1"/>
        <v>8</v>
      </c>
      <c r="R14" s="36">
        <f t="shared" si="1"/>
        <v>1</v>
      </c>
      <c r="S14" s="37">
        <f t="shared" si="1"/>
        <v>4</v>
      </c>
      <c r="T14" s="39"/>
    </row>
    <row r="15" spans="2:20" ht="15"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 t="s">
        <v>24</v>
      </c>
    </row>
    <row r="16" spans="2:20" ht="12.75">
      <c r="B16" s="44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21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2:20" ht="33.75" customHeight="1">
      <c r="B18" s="45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20" ht="33.7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2:20" ht="28.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1" ht="12.75">
      <c r="B21" s="49" t="s">
        <v>27</v>
      </c>
      <c r="C21" s="41"/>
      <c r="D21" s="50"/>
      <c r="E21" s="49" t="s">
        <v>28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</row>
    <row r="22" spans="2:21" ht="12.75">
      <c r="B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2.75">
      <c r="B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2.75">
      <c r="B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2.75">
      <c r="B25" s="5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2.75">
      <c r="B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</sheetData>
  <sheetProtection/>
  <mergeCells count="16">
    <mergeCell ref="B2:T2"/>
    <mergeCell ref="D3:T3"/>
    <mergeCell ref="D4:P4"/>
    <mergeCell ref="Q4:R4"/>
    <mergeCell ref="S4:T4"/>
    <mergeCell ref="D5:P5"/>
    <mergeCell ref="Q5:R5"/>
    <mergeCell ref="S5:T5"/>
    <mergeCell ref="C14:M14"/>
    <mergeCell ref="D6:P6"/>
    <mergeCell ref="Q6:R6"/>
    <mergeCell ref="S6:T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9.5" customHeight="1" thickBot="1">
      <c r="B3" s="2" t="s">
        <v>1</v>
      </c>
      <c r="C3" s="3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</row>
    <row r="4" spans="2:20" ht="19.5" customHeight="1" thickTop="1">
      <c r="B4" s="4" t="s">
        <v>3</v>
      </c>
      <c r="C4" s="5"/>
      <c r="D4" s="106" t="s">
        <v>42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09" t="s">
        <v>4</v>
      </c>
      <c r="R4" s="110"/>
      <c r="S4" s="111" t="s">
        <v>5</v>
      </c>
      <c r="T4" s="112"/>
    </row>
    <row r="5" spans="2:20" ht="19.5" customHeight="1">
      <c r="B5" s="4" t="s">
        <v>6</v>
      </c>
      <c r="C5" s="6"/>
      <c r="D5" s="113" t="s">
        <v>40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  <c r="Q5" s="116" t="s">
        <v>7</v>
      </c>
      <c r="R5" s="117"/>
      <c r="S5" s="118" t="s">
        <v>8</v>
      </c>
      <c r="T5" s="119"/>
    </row>
    <row r="6" spans="2:20" ht="19.5" customHeight="1" thickBot="1">
      <c r="B6" s="7" t="s">
        <v>9</v>
      </c>
      <c r="C6" s="8"/>
      <c r="D6" s="92" t="s">
        <v>10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90" t="s">
        <v>11</v>
      </c>
      <c r="R6" s="91"/>
      <c r="S6" s="95" t="s">
        <v>119</v>
      </c>
      <c r="T6" s="96"/>
    </row>
    <row r="7" spans="2:20" ht="24.75" customHeight="1">
      <c r="B7" s="9"/>
      <c r="C7" s="10" t="str">
        <f>D4</f>
        <v>25. ZŠ Plzeň A</v>
      </c>
      <c r="D7" s="10" t="str">
        <f>D5</f>
        <v>ZŠ Praha Radotín</v>
      </c>
      <c r="E7" s="97" t="s">
        <v>12</v>
      </c>
      <c r="F7" s="98"/>
      <c r="G7" s="98"/>
      <c r="H7" s="98"/>
      <c r="I7" s="98"/>
      <c r="J7" s="98"/>
      <c r="K7" s="98"/>
      <c r="L7" s="98"/>
      <c r="M7" s="99"/>
      <c r="N7" s="100" t="s">
        <v>13</v>
      </c>
      <c r="O7" s="101"/>
      <c r="P7" s="100" t="s">
        <v>14</v>
      </c>
      <c r="Q7" s="101"/>
      <c r="R7" s="100" t="s">
        <v>15</v>
      </c>
      <c r="S7" s="101"/>
      <c r="T7" s="11" t="s">
        <v>16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18"/>
      <c r="O8" s="19"/>
      <c r="P8" s="18"/>
      <c r="Q8" s="19"/>
      <c r="R8" s="18"/>
      <c r="S8" s="19"/>
      <c r="T8" s="20"/>
    </row>
    <row r="9" spans="2:20" ht="30" customHeight="1" thickTop="1">
      <c r="B9" s="21" t="s">
        <v>17</v>
      </c>
      <c r="C9" s="22" t="s">
        <v>57</v>
      </c>
      <c r="D9" s="23" t="s">
        <v>72</v>
      </c>
      <c r="E9" s="24">
        <v>16</v>
      </c>
      <c r="F9" s="25" t="s">
        <v>18</v>
      </c>
      <c r="G9" s="26">
        <v>21</v>
      </c>
      <c r="H9" s="24">
        <v>9</v>
      </c>
      <c r="I9" s="25" t="s">
        <v>18</v>
      </c>
      <c r="J9" s="26">
        <v>21</v>
      </c>
      <c r="K9" s="24"/>
      <c r="L9" s="25" t="s">
        <v>18</v>
      </c>
      <c r="M9" s="26"/>
      <c r="N9" s="27">
        <f>E9+H9+K9</f>
        <v>25</v>
      </c>
      <c r="O9" s="28">
        <f>G9+J9+M9</f>
        <v>42</v>
      </c>
      <c r="P9" s="29">
        <f>IF(E9&gt;G9,1,0)+IF(H9&gt;J9,1,0)+IF(K9&gt;M9,1,0)</f>
        <v>0</v>
      </c>
      <c r="Q9" s="30">
        <f>IF(E9&lt;G9,1,0)+IF(H9&lt;J9,1,0)+IF(K9&lt;M9,1,0)</f>
        <v>2</v>
      </c>
      <c r="R9" s="31">
        <f>IF(P9=2,1,0)</f>
        <v>0</v>
      </c>
      <c r="S9" s="32">
        <f>IF(Q9=2,1,0)</f>
        <v>1</v>
      </c>
      <c r="T9" s="33"/>
    </row>
    <row r="10" spans="2:20" ht="30" customHeight="1">
      <c r="B10" s="21" t="s">
        <v>19</v>
      </c>
      <c r="C10" s="22" t="s">
        <v>58</v>
      </c>
      <c r="D10" s="22" t="s">
        <v>73</v>
      </c>
      <c r="E10" s="24">
        <v>15</v>
      </c>
      <c r="F10" s="30" t="s">
        <v>18</v>
      </c>
      <c r="G10" s="26">
        <v>21</v>
      </c>
      <c r="H10" s="24">
        <v>18</v>
      </c>
      <c r="I10" s="30" t="s">
        <v>18</v>
      </c>
      <c r="J10" s="26">
        <v>21</v>
      </c>
      <c r="K10" s="24"/>
      <c r="L10" s="30" t="s">
        <v>18</v>
      </c>
      <c r="M10" s="26"/>
      <c r="N10" s="27">
        <f>E10+H10+K10</f>
        <v>33</v>
      </c>
      <c r="O10" s="28">
        <f>G10+J10+M10</f>
        <v>42</v>
      </c>
      <c r="P10" s="29">
        <f>IF(E10&gt;G10,1,0)+IF(H10&gt;J10,1,0)+IF(K10&gt;M10,1,0)</f>
        <v>0</v>
      </c>
      <c r="Q10" s="30">
        <f>IF(E10&lt;G10,1,0)+IF(H10&lt;J10,1,0)+IF(K10&lt;M10,1,0)</f>
        <v>2</v>
      </c>
      <c r="R10" s="34">
        <f aca="true" t="shared" si="0" ref="R10:S13">IF(P10=2,1,0)</f>
        <v>0</v>
      </c>
      <c r="S10" s="32">
        <f t="shared" si="0"/>
        <v>1</v>
      </c>
      <c r="T10" s="33"/>
    </row>
    <row r="11" spans="2:20" ht="30" customHeight="1">
      <c r="B11" s="21" t="s">
        <v>20</v>
      </c>
      <c r="C11" s="22" t="s">
        <v>59</v>
      </c>
      <c r="D11" s="22" t="s">
        <v>100</v>
      </c>
      <c r="E11" s="24">
        <v>13</v>
      </c>
      <c r="F11" s="30" t="s">
        <v>18</v>
      </c>
      <c r="G11" s="26">
        <v>21</v>
      </c>
      <c r="H11" s="24">
        <v>12</v>
      </c>
      <c r="I11" s="30" t="s">
        <v>18</v>
      </c>
      <c r="J11" s="26">
        <v>21</v>
      </c>
      <c r="K11" s="24"/>
      <c r="L11" s="30" t="s">
        <v>18</v>
      </c>
      <c r="M11" s="26"/>
      <c r="N11" s="27">
        <f>E11+H11+K11</f>
        <v>25</v>
      </c>
      <c r="O11" s="28">
        <f>G11+J11+M11</f>
        <v>42</v>
      </c>
      <c r="P11" s="29">
        <f>IF(E11&gt;G11,1,0)+IF(H11&gt;J11,1,0)+IF(K11&gt;M11,1,0)</f>
        <v>0</v>
      </c>
      <c r="Q11" s="30">
        <f>IF(E11&lt;G11,1,0)+IF(H11&lt;J11,1,0)+IF(K11&lt;M11,1,0)</f>
        <v>2</v>
      </c>
      <c r="R11" s="34">
        <f t="shared" si="0"/>
        <v>0</v>
      </c>
      <c r="S11" s="32">
        <f t="shared" si="0"/>
        <v>1</v>
      </c>
      <c r="T11" s="33"/>
    </row>
    <row r="12" spans="2:20" ht="30" customHeight="1">
      <c r="B12" s="21" t="s">
        <v>21</v>
      </c>
      <c r="C12" s="22" t="s">
        <v>60</v>
      </c>
      <c r="D12" s="22" t="s">
        <v>75</v>
      </c>
      <c r="E12" s="24">
        <v>9</v>
      </c>
      <c r="F12" s="30" t="s">
        <v>18</v>
      </c>
      <c r="G12" s="26">
        <v>21</v>
      </c>
      <c r="H12" s="24">
        <v>21</v>
      </c>
      <c r="I12" s="30" t="s">
        <v>18</v>
      </c>
      <c r="J12" s="26">
        <v>20</v>
      </c>
      <c r="K12" s="24">
        <v>14</v>
      </c>
      <c r="L12" s="30" t="s">
        <v>18</v>
      </c>
      <c r="M12" s="26">
        <v>21</v>
      </c>
      <c r="N12" s="27">
        <f>E12+H12+K12</f>
        <v>44</v>
      </c>
      <c r="O12" s="28">
        <f>G12+J12+M12</f>
        <v>62</v>
      </c>
      <c r="P12" s="29">
        <f>IF(E12&gt;G12,1,0)+IF(H12&gt;J12,1,0)+IF(K12&gt;M12,1,0)</f>
        <v>1</v>
      </c>
      <c r="Q12" s="30">
        <f>IF(E12&lt;G12,1,0)+IF(H12&lt;J12,1,0)+IF(K12&lt;M12,1,0)</f>
        <v>2</v>
      </c>
      <c r="R12" s="34">
        <f t="shared" si="0"/>
        <v>0</v>
      </c>
      <c r="S12" s="32">
        <f t="shared" si="0"/>
        <v>1</v>
      </c>
      <c r="T12" s="33"/>
    </row>
    <row r="13" spans="2:20" ht="30" customHeight="1" thickBot="1">
      <c r="B13" s="21" t="s">
        <v>22</v>
      </c>
      <c r="C13" s="22" t="s">
        <v>61</v>
      </c>
      <c r="D13" s="22" t="s">
        <v>84</v>
      </c>
      <c r="E13" s="24">
        <v>10</v>
      </c>
      <c r="F13" s="30" t="s">
        <v>18</v>
      </c>
      <c r="G13" s="26">
        <v>21</v>
      </c>
      <c r="H13" s="24">
        <v>14</v>
      </c>
      <c r="I13" s="30" t="s">
        <v>18</v>
      </c>
      <c r="J13" s="26">
        <v>21</v>
      </c>
      <c r="K13" s="24"/>
      <c r="L13" s="30" t="s">
        <v>18</v>
      </c>
      <c r="M13" s="26"/>
      <c r="N13" s="27">
        <f>E13+H13+K13</f>
        <v>24</v>
      </c>
      <c r="O13" s="28">
        <f>G13+J13+M13</f>
        <v>42</v>
      </c>
      <c r="P13" s="29">
        <f>IF(E13&gt;G13,1,0)+IF(H13&gt;J13,1,0)+IF(K13&gt;M13,1,0)</f>
        <v>0</v>
      </c>
      <c r="Q13" s="30">
        <f>IF(E13&lt;G13,1,0)+IF(H13&lt;J13,1,0)+IF(K13&lt;M13,1,0)</f>
        <v>2</v>
      </c>
      <c r="R13" s="34">
        <f t="shared" si="0"/>
        <v>0</v>
      </c>
      <c r="S13" s="32">
        <f t="shared" si="0"/>
        <v>1</v>
      </c>
      <c r="T13" s="33"/>
    </row>
    <row r="14" spans="2:20" ht="34.5" customHeight="1" thickBot="1">
      <c r="B14" s="35" t="s">
        <v>23</v>
      </c>
      <c r="C14" s="88" t="str">
        <f>IF(R14&gt;S14,D4,IF(S14&gt;R14,D5,"remíza"))</f>
        <v>ZŠ Praha Radotín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6">
        <f aca="true" t="shared" si="1" ref="N14:S14">SUM(N9:N13)</f>
        <v>151</v>
      </c>
      <c r="O14" s="37">
        <f t="shared" si="1"/>
        <v>230</v>
      </c>
      <c r="P14" s="36">
        <f t="shared" si="1"/>
        <v>1</v>
      </c>
      <c r="Q14" s="38">
        <f t="shared" si="1"/>
        <v>10</v>
      </c>
      <c r="R14" s="36">
        <f t="shared" si="1"/>
        <v>0</v>
      </c>
      <c r="S14" s="37">
        <f t="shared" si="1"/>
        <v>5</v>
      </c>
      <c r="T14" s="39"/>
    </row>
    <row r="15" spans="2:20" ht="15"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 t="s">
        <v>24</v>
      </c>
    </row>
    <row r="16" spans="2:20" ht="12.75">
      <c r="B16" s="44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21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2:20" ht="33.75" customHeight="1">
      <c r="B18" s="45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20" ht="33.7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2:20" ht="28.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1" ht="12.75">
      <c r="B21" s="49" t="s">
        <v>27</v>
      </c>
      <c r="C21" s="41"/>
      <c r="D21" s="50"/>
      <c r="E21" s="49" t="s">
        <v>28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</row>
    <row r="22" spans="2:21" ht="12.75">
      <c r="B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2.75">
      <c r="B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2.75">
      <c r="B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2.75">
      <c r="B25" s="5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2.75">
      <c r="B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</sheetData>
  <sheetProtection/>
  <mergeCells count="16">
    <mergeCell ref="B2:T2"/>
    <mergeCell ref="D3:T3"/>
    <mergeCell ref="D4:P4"/>
    <mergeCell ref="Q4:R4"/>
    <mergeCell ref="S4:T4"/>
    <mergeCell ref="D5:P5"/>
    <mergeCell ref="Q5:R5"/>
    <mergeCell ref="S5:T5"/>
    <mergeCell ref="C14:M14"/>
    <mergeCell ref="D6:P6"/>
    <mergeCell ref="Q6:R6"/>
    <mergeCell ref="S6:T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9.5" customHeight="1" thickBot="1">
      <c r="B3" s="2" t="s">
        <v>1</v>
      </c>
      <c r="C3" s="3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</row>
    <row r="4" spans="2:20" ht="19.5" customHeight="1" thickBot="1" thickTop="1">
      <c r="B4" s="4" t="s">
        <v>3</v>
      </c>
      <c r="C4" s="5"/>
      <c r="D4" s="106" t="s">
        <v>43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09" t="s">
        <v>4</v>
      </c>
      <c r="R4" s="110"/>
      <c r="S4" s="111" t="s">
        <v>5</v>
      </c>
      <c r="T4" s="112"/>
    </row>
    <row r="5" spans="2:20" ht="19.5" customHeight="1" thickTop="1">
      <c r="B5" s="4" t="s">
        <v>6</v>
      </c>
      <c r="C5" s="6"/>
      <c r="D5" s="106" t="s">
        <v>29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116" t="s">
        <v>7</v>
      </c>
      <c r="R5" s="117"/>
      <c r="S5" s="118" t="s">
        <v>8</v>
      </c>
      <c r="T5" s="119"/>
    </row>
    <row r="6" spans="2:20" ht="19.5" customHeight="1" thickBot="1">
      <c r="B6" s="7" t="s">
        <v>9</v>
      </c>
      <c r="C6" s="8"/>
      <c r="D6" s="92" t="s">
        <v>10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90" t="s">
        <v>11</v>
      </c>
      <c r="R6" s="91"/>
      <c r="S6" s="95" t="s">
        <v>119</v>
      </c>
      <c r="T6" s="96"/>
    </row>
    <row r="7" spans="2:20" ht="24.75" customHeight="1">
      <c r="B7" s="9"/>
      <c r="C7" s="10" t="str">
        <f>D4</f>
        <v>25. ZŠ Plzeň B</v>
      </c>
      <c r="D7" s="10" t="str">
        <f>D5</f>
        <v>Gymnázium Aš</v>
      </c>
      <c r="E7" s="97" t="s">
        <v>12</v>
      </c>
      <c r="F7" s="98"/>
      <c r="G7" s="98"/>
      <c r="H7" s="98"/>
      <c r="I7" s="98"/>
      <c r="J7" s="98"/>
      <c r="K7" s="98"/>
      <c r="L7" s="98"/>
      <c r="M7" s="99"/>
      <c r="N7" s="100" t="s">
        <v>13</v>
      </c>
      <c r="O7" s="101"/>
      <c r="P7" s="100" t="s">
        <v>14</v>
      </c>
      <c r="Q7" s="101"/>
      <c r="R7" s="100" t="s">
        <v>15</v>
      </c>
      <c r="S7" s="101"/>
      <c r="T7" s="11" t="s">
        <v>16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18"/>
      <c r="O8" s="19"/>
      <c r="P8" s="18"/>
      <c r="Q8" s="19"/>
      <c r="R8" s="18"/>
      <c r="S8" s="19"/>
      <c r="T8" s="20"/>
    </row>
    <row r="9" spans="2:20" ht="30" customHeight="1" thickTop="1">
      <c r="B9" s="21" t="s">
        <v>17</v>
      </c>
      <c r="C9" s="23" t="s">
        <v>99</v>
      </c>
      <c r="D9" s="22" t="s">
        <v>91</v>
      </c>
      <c r="E9" s="24">
        <v>10</v>
      </c>
      <c r="F9" s="25" t="s">
        <v>18</v>
      </c>
      <c r="G9" s="26">
        <v>21</v>
      </c>
      <c r="H9" s="24">
        <v>8</v>
      </c>
      <c r="I9" s="25" t="s">
        <v>18</v>
      </c>
      <c r="J9" s="26">
        <v>21</v>
      </c>
      <c r="K9" s="24"/>
      <c r="L9" s="25" t="s">
        <v>18</v>
      </c>
      <c r="M9" s="26"/>
      <c r="N9" s="27">
        <f>E9+H9+K9</f>
        <v>18</v>
      </c>
      <c r="O9" s="28">
        <f>G9+J9+M9</f>
        <v>42</v>
      </c>
      <c r="P9" s="29">
        <f>IF(E9&gt;G9,1,0)+IF(H9&gt;J9,1,0)+IF(K9&gt;M9,1,0)</f>
        <v>0</v>
      </c>
      <c r="Q9" s="30">
        <f>IF(E9&lt;G9,1,0)+IF(H9&lt;J9,1,0)+IF(K9&lt;M9,1,0)</f>
        <v>2</v>
      </c>
      <c r="R9" s="31">
        <f>IF(P9=2,1,0)</f>
        <v>0</v>
      </c>
      <c r="S9" s="32">
        <f>IF(Q9=2,1,0)</f>
        <v>1</v>
      </c>
      <c r="T9" s="33"/>
    </row>
    <row r="10" spans="2:20" ht="30" customHeight="1">
      <c r="B10" s="21" t="s">
        <v>19</v>
      </c>
      <c r="C10" s="22" t="s">
        <v>80</v>
      </c>
      <c r="D10" s="22" t="s">
        <v>46</v>
      </c>
      <c r="E10" s="24">
        <v>8</v>
      </c>
      <c r="F10" s="30" t="s">
        <v>18</v>
      </c>
      <c r="G10" s="26">
        <v>21</v>
      </c>
      <c r="H10" s="24">
        <v>19</v>
      </c>
      <c r="I10" s="30" t="s">
        <v>18</v>
      </c>
      <c r="J10" s="26">
        <v>21</v>
      </c>
      <c r="K10" s="24"/>
      <c r="L10" s="30" t="s">
        <v>18</v>
      </c>
      <c r="M10" s="26"/>
      <c r="N10" s="27">
        <f>E10+H10+K10</f>
        <v>27</v>
      </c>
      <c r="O10" s="28">
        <f>G10+J10+M10</f>
        <v>42</v>
      </c>
      <c r="P10" s="29">
        <f>IF(E10&gt;G10,1,0)+IF(H10&gt;J10,1,0)+IF(K10&gt;M10,1,0)</f>
        <v>0</v>
      </c>
      <c r="Q10" s="30">
        <f>IF(E10&lt;G10,1,0)+IF(H10&lt;J10,1,0)+IF(K10&lt;M10,1,0)</f>
        <v>2</v>
      </c>
      <c r="R10" s="34">
        <f aca="true" t="shared" si="0" ref="R10:S13">IF(P10=2,1,0)</f>
        <v>0</v>
      </c>
      <c r="S10" s="32">
        <f t="shared" si="0"/>
        <v>1</v>
      </c>
      <c r="T10" s="33"/>
    </row>
    <row r="11" spans="2:20" ht="30" customHeight="1">
      <c r="B11" s="21" t="s">
        <v>20</v>
      </c>
      <c r="C11" s="22" t="s">
        <v>64</v>
      </c>
      <c r="D11" s="22" t="s">
        <v>47</v>
      </c>
      <c r="E11" s="24">
        <v>6</v>
      </c>
      <c r="F11" s="30" t="s">
        <v>18</v>
      </c>
      <c r="G11" s="26">
        <v>21</v>
      </c>
      <c r="H11" s="24">
        <v>8</v>
      </c>
      <c r="I11" s="30" t="s">
        <v>18</v>
      </c>
      <c r="J11" s="26">
        <v>21</v>
      </c>
      <c r="K11" s="24"/>
      <c r="L11" s="30" t="s">
        <v>18</v>
      </c>
      <c r="M11" s="26"/>
      <c r="N11" s="27">
        <f>E11+H11+K11</f>
        <v>14</v>
      </c>
      <c r="O11" s="28">
        <f>G11+J11+M11</f>
        <v>42</v>
      </c>
      <c r="P11" s="29">
        <f>IF(E11&gt;G11,1,0)+IF(H11&gt;J11,1,0)+IF(K11&gt;M11,1,0)</f>
        <v>0</v>
      </c>
      <c r="Q11" s="30">
        <f>IF(E11&lt;G11,1,0)+IF(H11&lt;J11,1,0)+IF(K11&lt;M11,1,0)</f>
        <v>2</v>
      </c>
      <c r="R11" s="34">
        <f t="shared" si="0"/>
        <v>0</v>
      </c>
      <c r="S11" s="32">
        <f t="shared" si="0"/>
        <v>1</v>
      </c>
      <c r="T11" s="33"/>
    </row>
    <row r="12" spans="2:20" ht="30" customHeight="1">
      <c r="B12" s="21" t="s">
        <v>21</v>
      </c>
      <c r="C12" s="22" t="s">
        <v>65</v>
      </c>
      <c r="D12" s="22" t="s">
        <v>48</v>
      </c>
      <c r="E12" s="24">
        <v>6</v>
      </c>
      <c r="F12" s="30" t="s">
        <v>18</v>
      </c>
      <c r="G12" s="26">
        <v>21</v>
      </c>
      <c r="H12" s="24">
        <v>16</v>
      </c>
      <c r="I12" s="30" t="s">
        <v>18</v>
      </c>
      <c r="J12" s="26">
        <v>21</v>
      </c>
      <c r="K12" s="24"/>
      <c r="L12" s="30" t="s">
        <v>18</v>
      </c>
      <c r="M12" s="26"/>
      <c r="N12" s="27">
        <f>E12+H12+K12</f>
        <v>22</v>
      </c>
      <c r="O12" s="28">
        <f>G12+J12+M12</f>
        <v>42</v>
      </c>
      <c r="P12" s="29">
        <f>IF(E12&gt;G12,1,0)+IF(H12&gt;J12,1,0)+IF(K12&gt;M12,1,0)</f>
        <v>0</v>
      </c>
      <c r="Q12" s="30">
        <f>IF(E12&lt;G12,1,0)+IF(H12&lt;J12,1,0)+IF(K12&lt;M12,1,0)</f>
        <v>2</v>
      </c>
      <c r="R12" s="34">
        <f t="shared" si="0"/>
        <v>0</v>
      </c>
      <c r="S12" s="32">
        <f t="shared" si="0"/>
        <v>1</v>
      </c>
      <c r="T12" s="33"/>
    </row>
    <row r="13" spans="2:20" ht="30" customHeight="1" thickBot="1">
      <c r="B13" s="21" t="s">
        <v>22</v>
      </c>
      <c r="C13" s="22" t="s">
        <v>89</v>
      </c>
      <c r="D13" s="22" t="s">
        <v>44</v>
      </c>
      <c r="E13" s="24">
        <v>2</v>
      </c>
      <c r="F13" s="30" t="s">
        <v>18</v>
      </c>
      <c r="G13" s="26">
        <v>21</v>
      </c>
      <c r="H13" s="24">
        <v>9</v>
      </c>
      <c r="I13" s="30" t="s">
        <v>18</v>
      </c>
      <c r="J13" s="26">
        <v>21</v>
      </c>
      <c r="K13" s="24"/>
      <c r="L13" s="30" t="s">
        <v>18</v>
      </c>
      <c r="M13" s="26"/>
      <c r="N13" s="27">
        <f>E13+H13+K13</f>
        <v>11</v>
      </c>
      <c r="O13" s="28">
        <f>G13+J13+M13</f>
        <v>42</v>
      </c>
      <c r="P13" s="29">
        <f>IF(E13&gt;G13,1,0)+IF(H13&gt;J13,1,0)+IF(K13&gt;M13,1,0)</f>
        <v>0</v>
      </c>
      <c r="Q13" s="30">
        <f>IF(E13&lt;G13,1,0)+IF(H13&lt;J13,1,0)+IF(K13&lt;M13,1,0)</f>
        <v>2</v>
      </c>
      <c r="R13" s="34">
        <f t="shared" si="0"/>
        <v>0</v>
      </c>
      <c r="S13" s="32">
        <f t="shared" si="0"/>
        <v>1</v>
      </c>
      <c r="T13" s="33"/>
    </row>
    <row r="14" spans="2:20" ht="34.5" customHeight="1" thickBot="1">
      <c r="B14" s="35" t="s">
        <v>23</v>
      </c>
      <c r="C14" s="88" t="str">
        <f>IF(R14&gt;S14,D4,IF(S14&gt;R14,D5,"remíza"))</f>
        <v>Gymnázium Aš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6">
        <f aca="true" t="shared" si="1" ref="N14:S14">SUM(N9:N13)</f>
        <v>92</v>
      </c>
      <c r="O14" s="37">
        <f t="shared" si="1"/>
        <v>210</v>
      </c>
      <c r="P14" s="36">
        <f t="shared" si="1"/>
        <v>0</v>
      </c>
      <c r="Q14" s="38">
        <f t="shared" si="1"/>
        <v>10</v>
      </c>
      <c r="R14" s="36">
        <f t="shared" si="1"/>
        <v>0</v>
      </c>
      <c r="S14" s="37">
        <f t="shared" si="1"/>
        <v>5</v>
      </c>
      <c r="T14" s="39"/>
    </row>
    <row r="15" spans="2:20" ht="15"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 t="s">
        <v>24</v>
      </c>
    </row>
    <row r="16" spans="2:20" ht="12.75">
      <c r="B16" s="44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21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2:20" ht="33.75" customHeight="1">
      <c r="B18" s="45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20" ht="33.7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2:20" ht="28.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1" ht="12.75">
      <c r="B21" s="49" t="s">
        <v>27</v>
      </c>
      <c r="C21" s="41"/>
      <c r="D21" s="50"/>
      <c r="E21" s="49" t="s">
        <v>28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</row>
    <row r="22" spans="2:21" ht="12.75">
      <c r="B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2.75">
      <c r="B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2.75">
      <c r="B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2.75">
      <c r="B25" s="5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2.75">
      <c r="B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</sheetData>
  <sheetProtection/>
  <mergeCells count="16">
    <mergeCell ref="B2:T2"/>
    <mergeCell ref="D3:T3"/>
    <mergeCell ref="D4:P4"/>
    <mergeCell ref="Q4:R4"/>
    <mergeCell ref="S4:T4"/>
    <mergeCell ref="D5:P5"/>
    <mergeCell ref="Q5:R5"/>
    <mergeCell ref="S5:T5"/>
    <mergeCell ref="C14:M14"/>
    <mergeCell ref="D6:P6"/>
    <mergeCell ref="Q6:R6"/>
    <mergeCell ref="S6:T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D19" sqref="D1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9.5" customHeight="1" thickBot="1">
      <c r="B3" s="2" t="s">
        <v>1</v>
      </c>
      <c r="C3" s="3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</row>
    <row r="4" spans="2:20" ht="19.5" customHeight="1" thickBot="1" thickTop="1">
      <c r="B4" s="4" t="s">
        <v>3</v>
      </c>
      <c r="C4" s="5"/>
      <c r="D4" s="113" t="s">
        <v>40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  <c r="Q4" s="109" t="s">
        <v>4</v>
      </c>
      <c r="R4" s="110"/>
      <c r="S4" s="111" t="s">
        <v>5</v>
      </c>
      <c r="T4" s="112"/>
    </row>
    <row r="5" spans="2:20" ht="19.5" customHeight="1" thickTop="1">
      <c r="B5" s="4" t="s">
        <v>6</v>
      </c>
      <c r="C5" s="6"/>
      <c r="D5" s="106" t="s">
        <v>41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116" t="s">
        <v>7</v>
      </c>
      <c r="R5" s="117"/>
      <c r="S5" s="118" t="s">
        <v>8</v>
      </c>
      <c r="T5" s="119"/>
    </row>
    <row r="6" spans="2:20" ht="19.5" customHeight="1" thickBot="1">
      <c r="B6" s="7" t="s">
        <v>9</v>
      </c>
      <c r="C6" s="8"/>
      <c r="D6" s="92" t="s">
        <v>10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90" t="s">
        <v>11</v>
      </c>
      <c r="R6" s="91"/>
      <c r="S6" s="95" t="s">
        <v>119</v>
      </c>
      <c r="T6" s="96"/>
    </row>
    <row r="7" spans="2:20" ht="24.75" customHeight="1">
      <c r="B7" s="9"/>
      <c r="C7" s="10" t="str">
        <f>D4</f>
        <v>ZŠ Praha Radotín</v>
      </c>
      <c r="D7" s="10" t="str">
        <f>D5</f>
        <v>ZŠ Most</v>
      </c>
      <c r="E7" s="97" t="s">
        <v>12</v>
      </c>
      <c r="F7" s="98"/>
      <c r="G7" s="98"/>
      <c r="H7" s="98"/>
      <c r="I7" s="98"/>
      <c r="J7" s="98"/>
      <c r="K7" s="98"/>
      <c r="L7" s="98"/>
      <c r="M7" s="99"/>
      <c r="N7" s="100" t="s">
        <v>13</v>
      </c>
      <c r="O7" s="101"/>
      <c r="P7" s="100" t="s">
        <v>14</v>
      </c>
      <c r="Q7" s="101"/>
      <c r="R7" s="100" t="s">
        <v>15</v>
      </c>
      <c r="S7" s="101"/>
      <c r="T7" s="11" t="s">
        <v>16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18"/>
      <c r="O8" s="19"/>
      <c r="P8" s="18"/>
      <c r="Q8" s="19"/>
      <c r="R8" s="18"/>
      <c r="S8" s="19"/>
      <c r="T8" s="20"/>
    </row>
    <row r="9" spans="2:20" ht="30" customHeight="1" thickTop="1">
      <c r="B9" s="21" t="s">
        <v>17</v>
      </c>
      <c r="C9" s="23" t="s">
        <v>81</v>
      </c>
      <c r="D9" s="23" t="s">
        <v>85</v>
      </c>
      <c r="E9" s="24">
        <v>21</v>
      </c>
      <c r="F9" s="25" t="s">
        <v>18</v>
      </c>
      <c r="G9" s="26">
        <v>18</v>
      </c>
      <c r="H9" s="24">
        <v>21</v>
      </c>
      <c r="I9" s="25" t="s">
        <v>18</v>
      </c>
      <c r="J9" s="26">
        <v>19</v>
      </c>
      <c r="K9" s="24"/>
      <c r="L9" s="25" t="s">
        <v>18</v>
      </c>
      <c r="M9" s="26"/>
      <c r="N9" s="27">
        <f>E9+H9+K9</f>
        <v>42</v>
      </c>
      <c r="O9" s="28">
        <f>G9+J9+M9</f>
        <v>37</v>
      </c>
      <c r="P9" s="29">
        <f>IF(E9&gt;G9,1,0)+IF(H9&gt;J9,1,0)+IF(K9&gt;M9,1,0)</f>
        <v>2</v>
      </c>
      <c r="Q9" s="30">
        <f>IF(E9&lt;G9,1,0)+IF(H9&lt;J9,1,0)+IF(K9&lt;M9,1,0)</f>
        <v>0</v>
      </c>
      <c r="R9" s="31">
        <f>IF(P9=2,1,0)</f>
        <v>1</v>
      </c>
      <c r="S9" s="32">
        <f>IF(Q9=2,1,0)</f>
        <v>0</v>
      </c>
      <c r="T9" s="33"/>
    </row>
    <row r="10" spans="2:20" ht="30" customHeight="1">
      <c r="B10" s="21" t="s">
        <v>19</v>
      </c>
      <c r="C10" s="22" t="s">
        <v>73</v>
      </c>
      <c r="D10" s="22" t="s">
        <v>51</v>
      </c>
      <c r="E10" s="24">
        <v>21</v>
      </c>
      <c r="F10" s="30" t="s">
        <v>18</v>
      </c>
      <c r="G10" s="26">
        <v>7</v>
      </c>
      <c r="H10" s="24">
        <v>21</v>
      </c>
      <c r="I10" s="30" t="s">
        <v>18</v>
      </c>
      <c r="J10" s="26">
        <v>12</v>
      </c>
      <c r="K10" s="24"/>
      <c r="L10" s="30" t="s">
        <v>18</v>
      </c>
      <c r="M10" s="26"/>
      <c r="N10" s="27">
        <f>E10+H10+K10</f>
        <v>42</v>
      </c>
      <c r="O10" s="28">
        <f>G10+J10+M10</f>
        <v>19</v>
      </c>
      <c r="P10" s="29">
        <f>IF(E10&gt;G10,1,0)+IF(H10&gt;J10,1,0)+IF(K10&gt;M10,1,0)</f>
        <v>2</v>
      </c>
      <c r="Q10" s="30">
        <f>IF(E10&lt;G10,1,0)+IF(H10&lt;J10,1,0)+IF(K10&lt;M10,1,0)</f>
        <v>0</v>
      </c>
      <c r="R10" s="34">
        <f aca="true" t="shared" si="0" ref="R10:S13">IF(P10=2,1,0)</f>
        <v>1</v>
      </c>
      <c r="S10" s="32">
        <f t="shared" si="0"/>
        <v>0</v>
      </c>
      <c r="T10" s="33"/>
    </row>
    <row r="11" spans="2:20" ht="30" customHeight="1">
      <c r="B11" s="21" t="s">
        <v>20</v>
      </c>
      <c r="C11" s="22" t="s">
        <v>74</v>
      </c>
      <c r="D11" s="22" t="s">
        <v>52</v>
      </c>
      <c r="E11" s="24">
        <v>4</v>
      </c>
      <c r="F11" s="30" t="s">
        <v>18</v>
      </c>
      <c r="G11" s="26">
        <v>21</v>
      </c>
      <c r="H11" s="24">
        <v>9</v>
      </c>
      <c r="I11" s="30" t="s">
        <v>18</v>
      </c>
      <c r="J11" s="26">
        <v>21</v>
      </c>
      <c r="K11" s="24"/>
      <c r="L11" s="30" t="s">
        <v>18</v>
      </c>
      <c r="M11" s="26"/>
      <c r="N11" s="27">
        <f>E11+H11+K11</f>
        <v>13</v>
      </c>
      <c r="O11" s="28">
        <f>G11+J11+M11</f>
        <v>42</v>
      </c>
      <c r="P11" s="29">
        <f>IF(E11&gt;G11,1,0)+IF(H11&gt;J11,1,0)+IF(K11&gt;M11,1,0)</f>
        <v>0</v>
      </c>
      <c r="Q11" s="30">
        <f>IF(E11&lt;G11,1,0)+IF(H11&lt;J11,1,0)+IF(K11&lt;M11,1,0)</f>
        <v>2</v>
      </c>
      <c r="R11" s="34">
        <f t="shared" si="0"/>
        <v>0</v>
      </c>
      <c r="S11" s="32">
        <f t="shared" si="0"/>
        <v>1</v>
      </c>
      <c r="T11" s="33"/>
    </row>
    <row r="12" spans="2:20" ht="30" customHeight="1">
      <c r="B12" s="21" t="s">
        <v>21</v>
      </c>
      <c r="C12" s="22" t="s">
        <v>83</v>
      </c>
      <c r="D12" s="22" t="s">
        <v>87</v>
      </c>
      <c r="E12" s="24">
        <v>21</v>
      </c>
      <c r="F12" s="30" t="s">
        <v>18</v>
      </c>
      <c r="G12" s="26">
        <v>10</v>
      </c>
      <c r="H12" s="24">
        <v>21</v>
      </c>
      <c r="I12" s="30" t="s">
        <v>18</v>
      </c>
      <c r="J12" s="26">
        <v>20</v>
      </c>
      <c r="K12" s="24"/>
      <c r="L12" s="30" t="s">
        <v>18</v>
      </c>
      <c r="M12" s="26"/>
      <c r="N12" s="27">
        <f>E12+H12+K12</f>
        <v>42</v>
      </c>
      <c r="O12" s="28">
        <f>G12+J12+M12</f>
        <v>30</v>
      </c>
      <c r="P12" s="29">
        <f>IF(E12&gt;G12,1,0)+IF(H12&gt;J12,1,0)+IF(K12&gt;M12,1,0)</f>
        <v>2</v>
      </c>
      <c r="Q12" s="30">
        <f>IF(E12&lt;G12,1,0)+IF(H12&lt;J12,1,0)+IF(K12&lt;M12,1,0)</f>
        <v>0</v>
      </c>
      <c r="R12" s="34">
        <f t="shared" si="0"/>
        <v>1</v>
      </c>
      <c r="S12" s="32">
        <f t="shared" si="0"/>
        <v>0</v>
      </c>
      <c r="T12" s="33"/>
    </row>
    <row r="13" spans="2:20" ht="30" customHeight="1" thickBot="1">
      <c r="B13" s="21" t="s">
        <v>22</v>
      </c>
      <c r="C13" s="22" t="s">
        <v>76</v>
      </c>
      <c r="D13" s="22" t="s">
        <v>86</v>
      </c>
      <c r="E13" s="24">
        <v>17</v>
      </c>
      <c r="F13" s="30" t="s">
        <v>18</v>
      </c>
      <c r="G13" s="26">
        <v>21</v>
      </c>
      <c r="H13" s="24">
        <v>21</v>
      </c>
      <c r="I13" s="30" t="s">
        <v>18</v>
      </c>
      <c r="J13" s="26">
        <v>19</v>
      </c>
      <c r="K13" s="24">
        <v>21</v>
      </c>
      <c r="L13" s="30" t="s">
        <v>18</v>
      </c>
      <c r="M13" s="26">
        <v>20</v>
      </c>
      <c r="N13" s="27">
        <f>E13+H13+K13</f>
        <v>59</v>
      </c>
      <c r="O13" s="28">
        <f>G13+J13+M13</f>
        <v>60</v>
      </c>
      <c r="P13" s="29">
        <f>IF(E13&gt;G13,1,0)+IF(H13&gt;J13,1,0)+IF(K13&gt;M13,1,0)</f>
        <v>2</v>
      </c>
      <c r="Q13" s="30">
        <f>IF(E13&lt;G13,1,0)+IF(H13&lt;J13,1,0)+IF(K13&lt;M13,1,0)</f>
        <v>1</v>
      </c>
      <c r="R13" s="34">
        <f t="shared" si="0"/>
        <v>1</v>
      </c>
      <c r="S13" s="32">
        <f t="shared" si="0"/>
        <v>0</v>
      </c>
      <c r="T13" s="33"/>
    </row>
    <row r="14" spans="2:20" ht="34.5" customHeight="1" thickBot="1">
      <c r="B14" s="35" t="s">
        <v>23</v>
      </c>
      <c r="C14" s="88" t="str">
        <f>IF(R14&gt;S14,D4,IF(S14&gt;R14,D5,"remíza"))</f>
        <v>ZŠ Praha Radotín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6">
        <f aca="true" t="shared" si="1" ref="N14:S14">SUM(N9:N13)</f>
        <v>198</v>
      </c>
      <c r="O14" s="37">
        <f t="shared" si="1"/>
        <v>188</v>
      </c>
      <c r="P14" s="36">
        <f t="shared" si="1"/>
        <v>8</v>
      </c>
      <c r="Q14" s="38">
        <f t="shared" si="1"/>
        <v>3</v>
      </c>
      <c r="R14" s="36">
        <f t="shared" si="1"/>
        <v>4</v>
      </c>
      <c r="S14" s="37">
        <f t="shared" si="1"/>
        <v>1</v>
      </c>
      <c r="T14" s="39"/>
    </row>
    <row r="15" spans="2:20" ht="15"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 t="s">
        <v>24</v>
      </c>
    </row>
    <row r="16" spans="2:20" ht="12.75">
      <c r="B16" s="44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21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2:20" ht="33.75" customHeight="1">
      <c r="B18" s="45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20" ht="33.7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2:20" ht="28.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1" ht="12.75">
      <c r="B21" s="49" t="s">
        <v>27</v>
      </c>
      <c r="C21" s="41"/>
      <c r="D21" s="50"/>
      <c r="E21" s="49" t="s">
        <v>28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</row>
    <row r="22" spans="2:21" ht="12.75">
      <c r="B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2.75">
      <c r="B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2.75">
      <c r="B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2.75">
      <c r="B25" s="5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2.75">
      <c r="B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</sheetData>
  <sheetProtection/>
  <mergeCells count="16">
    <mergeCell ref="B2:T2"/>
    <mergeCell ref="D3:T3"/>
    <mergeCell ref="D4:P4"/>
    <mergeCell ref="Q4:R4"/>
    <mergeCell ref="S4:T4"/>
    <mergeCell ref="D5:P5"/>
    <mergeCell ref="Q5:R5"/>
    <mergeCell ref="S5:T5"/>
    <mergeCell ref="C14:M14"/>
    <mergeCell ref="D6:P6"/>
    <mergeCell ref="Q6:R6"/>
    <mergeCell ref="S6:T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9.5" customHeight="1" thickBot="1">
      <c r="B3" s="2" t="s">
        <v>1</v>
      </c>
      <c r="C3" s="3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</row>
    <row r="4" spans="2:20" ht="19.5" customHeight="1" thickBot="1" thickTop="1">
      <c r="B4" s="4" t="s">
        <v>3</v>
      </c>
      <c r="C4" s="5"/>
      <c r="D4" s="106" t="s">
        <v>42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09" t="s">
        <v>4</v>
      </c>
      <c r="R4" s="110"/>
      <c r="S4" s="111" t="s">
        <v>5</v>
      </c>
      <c r="T4" s="112"/>
    </row>
    <row r="5" spans="2:20" ht="19.5" customHeight="1" thickTop="1">
      <c r="B5" s="4" t="s">
        <v>6</v>
      </c>
      <c r="C5" s="6"/>
      <c r="D5" s="106" t="s">
        <v>41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116" t="s">
        <v>7</v>
      </c>
      <c r="R5" s="117"/>
      <c r="S5" s="118" t="s">
        <v>8</v>
      </c>
      <c r="T5" s="119"/>
    </row>
    <row r="6" spans="2:20" ht="19.5" customHeight="1" thickBot="1">
      <c r="B6" s="7" t="s">
        <v>9</v>
      </c>
      <c r="C6" s="8"/>
      <c r="D6" s="92" t="s">
        <v>10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90" t="s">
        <v>11</v>
      </c>
      <c r="R6" s="91"/>
      <c r="S6" s="95" t="s">
        <v>119</v>
      </c>
      <c r="T6" s="96"/>
    </row>
    <row r="7" spans="2:20" ht="24.75" customHeight="1">
      <c r="B7" s="9"/>
      <c r="C7" s="10" t="str">
        <f>D4</f>
        <v>25. ZŠ Plzeň A</v>
      </c>
      <c r="D7" s="10" t="str">
        <f>D5</f>
        <v>ZŠ Most</v>
      </c>
      <c r="E7" s="97" t="s">
        <v>12</v>
      </c>
      <c r="F7" s="98"/>
      <c r="G7" s="98"/>
      <c r="H7" s="98"/>
      <c r="I7" s="98"/>
      <c r="J7" s="98"/>
      <c r="K7" s="98"/>
      <c r="L7" s="98"/>
      <c r="M7" s="99"/>
      <c r="N7" s="100" t="s">
        <v>13</v>
      </c>
      <c r="O7" s="101"/>
      <c r="P7" s="100" t="s">
        <v>14</v>
      </c>
      <c r="Q7" s="101"/>
      <c r="R7" s="100" t="s">
        <v>15</v>
      </c>
      <c r="S7" s="101"/>
      <c r="T7" s="11" t="s">
        <v>16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18"/>
      <c r="O8" s="19"/>
      <c r="P8" s="18"/>
      <c r="Q8" s="19"/>
      <c r="R8" s="18"/>
      <c r="S8" s="19"/>
      <c r="T8" s="20"/>
    </row>
    <row r="9" spans="2:20" ht="30" customHeight="1" thickTop="1">
      <c r="B9" s="21" t="s">
        <v>17</v>
      </c>
      <c r="C9" s="22" t="s">
        <v>57</v>
      </c>
      <c r="D9" s="23" t="s">
        <v>85</v>
      </c>
      <c r="E9" s="24">
        <v>12</v>
      </c>
      <c r="F9" s="25" t="s">
        <v>18</v>
      </c>
      <c r="G9" s="26">
        <v>21</v>
      </c>
      <c r="H9" s="24">
        <v>5</v>
      </c>
      <c r="I9" s="25" t="s">
        <v>18</v>
      </c>
      <c r="J9" s="26">
        <v>21</v>
      </c>
      <c r="K9" s="24"/>
      <c r="L9" s="25" t="s">
        <v>18</v>
      </c>
      <c r="M9" s="26"/>
      <c r="N9" s="27">
        <f>E9+H9+K9</f>
        <v>17</v>
      </c>
      <c r="O9" s="28">
        <f>G9+J9+M9</f>
        <v>42</v>
      </c>
      <c r="P9" s="29">
        <f>IF(E9&gt;G9,1,0)+IF(H9&gt;J9,1,0)+IF(K9&gt;M9,1,0)</f>
        <v>0</v>
      </c>
      <c r="Q9" s="30">
        <f>IF(E9&lt;G9,1,0)+IF(H9&lt;J9,1,0)+IF(K9&lt;M9,1,0)</f>
        <v>2</v>
      </c>
      <c r="R9" s="31">
        <f>IF(P9=2,1,0)</f>
        <v>0</v>
      </c>
      <c r="S9" s="32">
        <f>IF(Q9=2,1,0)</f>
        <v>1</v>
      </c>
      <c r="T9" s="33"/>
    </row>
    <row r="10" spans="2:20" ht="30" customHeight="1">
      <c r="B10" s="21" t="s">
        <v>19</v>
      </c>
      <c r="C10" s="22" t="s">
        <v>58</v>
      </c>
      <c r="D10" s="22" t="s">
        <v>51</v>
      </c>
      <c r="E10" s="24">
        <v>21</v>
      </c>
      <c r="F10" s="30" t="s">
        <v>18</v>
      </c>
      <c r="G10" s="26">
        <v>9</v>
      </c>
      <c r="H10" s="24">
        <v>21</v>
      </c>
      <c r="I10" s="30" t="s">
        <v>18</v>
      </c>
      <c r="J10" s="26">
        <v>11</v>
      </c>
      <c r="K10" s="24"/>
      <c r="L10" s="30" t="s">
        <v>18</v>
      </c>
      <c r="M10" s="26"/>
      <c r="N10" s="27">
        <f>E10+H10+K10</f>
        <v>42</v>
      </c>
      <c r="O10" s="28">
        <f>G10+J10+M10</f>
        <v>20</v>
      </c>
      <c r="P10" s="29">
        <f>IF(E10&gt;G10,1,0)+IF(H10&gt;J10,1,0)+IF(K10&gt;M10,1,0)</f>
        <v>2</v>
      </c>
      <c r="Q10" s="30">
        <f>IF(E10&lt;G10,1,0)+IF(H10&lt;J10,1,0)+IF(K10&lt;M10,1,0)</f>
        <v>0</v>
      </c>
      <c r="R10" s="34">
        <f aca="true" t="shared" si="0" ref="R10:S13">IF(P10=2,1,0)</f>
        <v>1</v>
      </c>
      <c r="S10" s="32">
        <f t="shared" si="0"/>
        <v>0</v>
      </c>
      <c r="T10" s="33"/>
    </row>
    <row r="11" spans="2:20" ht="30" customHeight="1">
      <c r="B11" s="21" t="s">
        <v>20</v>
      </c>
      <c r="C11" s="22" t="s">
        <v>59</v>
      </c>
      <c r="D11" s="22" t="s">
        <v>52</v>
      </c>
      <c r="E11" s="24">
        <v>6</v>
      </c>
      <c r="F11" s="30" t="s">
        <v>18</v>
      </c>
      <c r="G11" s="26">
        <v>21</v>
      </c>
      <c r="H11" s="24">
        <v>6</v>
      </c>
      <c r="I11" s="30" t="s">
        <v>18</v>
      </c>
      <c r="J11" s="26">
        <v>21</v>
      </c>
      <c r="K11" s="24"/>
      <c r="L11" s="30" t="s">
        <v>18</v>
      </c>
      <c r="M11" s="26"/>
      <c r="N11" s="27">
        <f>E11+H11+K11</f>
        <v>12</v>
      </c>
      <c r="O11" s="28">
        <f>G11+J11+M11</f>
        <v>42</v>
      </c>
      <c r="P11" s="29">
        <f>IF(E11&gt;G11,1,0)+IF(H11&gt;J11,1,0)+IF(K11&gt;M11,1,0)</f>
        <v>0</v>
      </c>
      <c r="Q11" s="30">
        <f>IF(E11&lt;G11,1,0)+IF(H11&lt;J11,1,0)+IF(K11&lt;M11,1,0)</f>
        <v>2</v>
      </c>
      <c r="R11" s="34">
        <f t="shared" si="0"/>
        <v>0</v>
      </c>
      <c r="S11" s="32">
        <f t="shared" si="0"/>
        <v>1</v>
      </c>
      <c r="T11" s="33"/>
    </row>
    <row r="12" spans="2:20" ht="30" customHeight="1">
      <c r="B12" s="21" t="s">
        <v>21</v>
      </c>
      <c r="C12" s="22" t="s">
        <v>104</v>
      </c>
      <c r="D12" s="22" t="s">
        <v>87</v>
      </c>
      <c r="E12" s="24">
        <v>21</v>
      </c>
      <c r="F12" s="30" t="s">
        <v>18</v>
      </c>
      <c r="G12" s="26">
        <v>13</v>
      </c>
      <c r="H12" s="24">
        <v>21</v>
      </c>
      <c r="I12" s="30" t="s">
        <v>18</v>
      </c>
      <c r="J12" s="26">
        <v>4</v>
      </c>
      <c r="K12" s="24"/>
      <c r="L12" s="30" t="s">
        <v>18</v>
      </c>
      <c r="M12" s="26"/>
      <c r="N12" s="27">
        <f>E12+H12+K12</f>
        <v>42</v>
      </c>
      <c r="O12" s="28">
        <f>G12+J12+M12</f>
        <v>17</v>
      </c>
      <c r="P12" s="29">
        <f>IF(E12&gt;G12,1,0)+IF(H12&gt;J12,1,0)+IF(K12&gt;M12,1,0)</f>
        <v>2</v>
      </c>
      <c r="Q12" s="30">
        <f>IF(E12&lt;G12,1,0)+IF(H12&lt;J12,1,0)+IF(K12&lt;M12,1,0)</f>
        <v>0</v>
      </c>
      <c r="R12" s="34">
        <f t="shared" si="0"/>
        <v>1</v>
      </c>
      <c r="S12" s="32">
        <f t="shared" si="0"/>
        <v>0</v>
      </c>
      <c r="T12" s="33"/>
    </row>
    <row r="13" spans="2:20" ht="30" customHeight="1" thickBot="1">
      <c r="B13" s="21" t="s">
        <v>22</v>
      </c>
      <c r="C13" s="22" t="s">
        <v>61</v>
      </c>
      <c r="D13" s="22" t="s">
        <v>86</v>
      </c>
      <c r="E13" s="24">
        <v>9</v>
      </c>
      <c r="F13" s="30" t="s">
        <v>18</v>
      </c>
      <c r="G13" s="26">
        <v>21</v>
      </c>
      <c r="H13" s="24">
        <v>10</v>
      </c>
      <c r="I13" s="30" t="s">
        <v>18</v>
      </c>
      <c r="J13" s="26">
        <v>21</v>
      </c>
      <c r="K13" s="24"/>
      <c r="L13" s="30" t="s">
        <v>18</v>
      </c>
      <c r="M13" s="26"/>
      <c r="N13" s="27">
        <f>E13+H13+K13</f>
        <v>19</v>
      </c>
      <c r="O13" s="28">
        <f>G13+J13+M13</f>
        <v>42</v>
      </c>
      <c r="P13" s="29">
        <f>IF(E13&gt;G13,1,0)+IF(H13&gt;J13,1,0)+IF(K13&gt;M13,1,0)</f>
        <v>0</v>
      </c>
      <c r="Q13" s="30">
        <f>IF(E13&lt;G13,1,0)+IF(H13&lt;J13,1,0)+IF(K13&lt;M13,1,0)</f>
        <v>2</v>
      </c>
      <c r="R13" s="34">
        <f t="shared" si="0"/>
        <v>0</v>
      </c>
      <c r="S13" s="32">
        <f t="shared" si="0"/>
        <v>1</v>
      </c>
      <c r="T13" s="33"/>
    </row>
    <row r="14" spans="2:20" ht="34.5" customHeight="1" thickBot="1">
      <c r="B14" s="35" t="s">
        <v>23</v>
      </c>
      <c r="C14" s="88" t="str">
        <f>IF(R14&gt;S14,D4,IF(S14&gt;R14,D5,"remíza"))</f>
        <v>ZŠ Most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6">
        <f aca="true" t="shared" si="1" ref="N14:S14">SUM(N9:N13)</f>
        <v>132</v>
      </c>
      <c r="O14" s="37">
        <f t="shared" si="1"/>
        <v>163</v>
      </c>
      <c r="P14" s="36">
        <f t="shared" si="1"/>
        <v>4</v>
      </c>
      <c r="Q14" s="38">
        <f t="shared" si="1"/>
        <v>6</v>
      </c>
      <c r="R14" s="36">
        <f t="shared" si="1"/>
        <v>2</v>
      </c>
      <c r="S14" s="37">
        <f t="shared" si="1"/>
        <v>3</v>
      </c>
      <c r="T14" s="39"/>
    </row>
    <row r="15" spans="2:20" ht="15"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 t="s">
        <v>24</v>
      </c>
    </row>
    <row r="16" spans="2:20" ht="12.75">
      <c r="B16" s="44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21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2:20" ht="33.75" customHeight="1">
      <c r="B18" s="45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20" ht="33.7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2:20" ht="28.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1" ht="12.75">
      <c r="B21" s="49" t="s">
        <v>27</v>
      </c>
      <c r="C21" s="41"/>
      <c r="D21" s="50"/>
      <c r="E21" s="49" t="s">
        <v>28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</row>
    <row r="22" spans="2:21" ht="12.75">
      <c r="B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2.75">
      <c r="B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2.75">
      <c r="B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2.75">
      <c r="B25" s="5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2.75">
      <c r="B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</sheetData>
  <sheetProtection/>
  <mergeCells count="16">
    <mergeCell ref="B2:T2"/>
    <mergeCell ref="D3:T3"/>
    <mergeCell ref="D4:P4"/>
    <mergeCell ref="Q4:R4"/>
    <mergeCell ref="S4:T4"/>
    <mergeCell ref="D5:P5"/>
    <mergeCell ref="Q5:R5"/>
    <mergeCell ref="S5:T5"/>
    <mergeCell ref="C14:M14"/>
    <mergeCell ref="D6:P6"/>
    <mergeCell ref="Q6:R6"/>
    <mergeCell ref="S6:T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Q6" sqref="Q6:T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9.5" customHeight="1" thickBot="1">
      <c r="B3" s="2" t="s">
        <v>1</v>
      </c>
      <c r="C3" s="3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</row>
    <row r="4" spans="2:20" ht="19.5" customHeight="1" thickBot="1" thickTop="1">
      <c r="B4" s="4" t="s">
        <v>3</v>
      </c>
      <c r="C4" s="5"/>
      <c r="D4" s="106" t="s">
        <v>29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09" t="s">
        <v>4</v>
      </c>
      <c r="R4" s="110"/>
      <c r="S4" s="111" t="s">
        <v>5</v>
      </c>
      <c r="T4" s="112"/>
    </row>
    <row r="5" spans="2:20" ht="19.5" customHeight="1" thickTop="1">
      <c r="B5" s="4" t="s">
        <v>6</v>
      </c>
      <c r="C5" s="6"/>
      <c r="D5" s="106" t="s">
        <v>39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116" t="s">
        <v>7</v>
      </c>
      <c r="R5" s="117"/>
      <c r="S5" s="118" t="s">
        <v>8</v>
      </c>
      <c r="T5" s="119"/>
    </row>
    <row r="6" spans="2:20" ht="19.5" customHeight="1" thickBot="1">
      <c r="B6" s="7" t="s">
        <v>9</v>
      </c>
      <c r="C6" s="8"/>
      <c r="D6" s="92" t="s">
        <v>10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90" t="s">
        <v>11</v>
      </c>
      <c r="R6" s="91"/>
      <c r="S6" s="95" t="s">
        <v>119</v>
      </c>
      <c r="T6" s="96"/>
    </row>
    <row r="7" spans="2:20" ht="24.75" customHeight="1">
      <c r="B7" s="9"/>
      <c r="C7" s="10" t="str">
        <f>D4</f>
        <v>Gymnázium Aš</v>
      </c>
      <c r="D7" s="10" t="str">
        <f>D5</f>
        <v>ZŠ Praha Vinoř</v>
      </c>
      <c r="E7" s="97" t="s">
        <v>12</v>
      </c>
      <c r="F7" s="98"/>
      <c r="G7" s="98"/>
      <c r="H7" s="98"/>
      <c r="I7" s="98"/>
      <c r="J7" s="98"/>
      <c r="K7" s="98"/>
      <c r="L7" s="98"/>
      <c r="M7" s="99"/>
      <c r="N7" s="100" t="s">
        <v>13</v>
      </c>
      <c r="O7" s="101"/>
      <c r="P7" s="100" t="s">
        <v>14</v>
      </c>
      <c r="Q7" s="101"/>
      <c r="R7" s="100" t="s">
        <v>15</v>
      </c>
      <c r="S7" s="101"/>
      <c r="T7" s="11" t="s">
        <v>16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18"/>
      <c r="O8" s="19"/>
      <c r="P8" s="18"/>
      <c r="Q8" s="19"/>
      <c r="R8" s="18"/>
      <c r="S8" s="19"/>
      <c r="T8" s="20"/>
    </row>
    <row r="9" spans="2:20" ht="30" customHeight="1" thickTop="1">
      <c r="B9" s="21" t="s">
        <v>17</v>
      </c>
      <c r="C9" s="22" t="s">
        <v>91</v>
      </c>
      <c r="D9" s="22" t="s">
        <v>97</v>
      </c>
      <c r="E9" s="24">
        <v>17</v>
      </c>
      <c r="F9" s="25" t="s">
        <v>18</v>
      </c>
      <c r="G9" s="26">
        <v>21</v>
      </c>
      <c r="H9" s="24">
        <v>10</v>
      </c>
      <c r="I9" s="25" t="s">
        <v>18</v>
      </c>
      <c r="J9" s="26">
        <v>21</v>
      </c>
      <c r="K9" s="24"/>
      <c r="L9" s="25" t="s">
        <v>18</v>
      </c>
      <c r="M9" s="26"/>
      <c r="N9" s="27">
        <f>E9+H9+K9</f>
        <v>27</v>
      </c>
      <c r="O9" s="28">
        <f>G9+J9+M9</f>
        <v>42</v>
      </c>
      <c r="P9" s="29">
        <f>IF(E9&gt;G9,1,0)+IF(H9&gt;J9,1,0)+IF(K9&gt;M9,1,0)</f>
        <v>0</v>
      </c>
      <c r="Q9" s="30">
        <f>IF(E9&lt;G9,1,0)+IF(H9&lt;J9,1,0)+IF(K9&lt;M9,1,0)</f>
        <v>2</v>
      </c>
      <c r="R9" s="31">
        <f>IF(P9=2,1,0)</f>
        <v>0</v>
      </c>
      <c r="S9" s="32">
        <f>IF(Q9=2,1,0)</f>
        <v>1</v>
      </c>
      <c r="T9" s="33"/>
    </row>
    <row r="10" spans="2:20" ht="30" customHeight="1">
      <c r="B10" s="21" t="s">
        <v>19</v>
      </c>
      <c r="C10" s="22" t="s">
        <v>46</v>
      </c>
      <c r="D10" s="22" t="s">
        <v>68</v>
      </c>
      <c r="E10" s="24">
        <v>21</v>
      </c>
      <c r="F10" s="30" t="s">
        <v>18</v>
      </c>
      <c r="G10" s="26">
        <v>15</v>
      </c>
      <c r="H10" s="24">
        <v>11</v>
      </c>
      <c r="I10" s="30" t="s">
        <v>18</v>
      </c>
      <c r="J10" s="26">
        <v>21</v>
      </c>
      <c r="K10" s="24">
        <v>21</v>
      </c>
      <c r="L10" s="30" t="s">
        <v>18</v>
      </c>
      <c r="M10" s="26">
        <v>15</v>
      </c>
      <c r="N10" s="27">
        <f>E10+H10+K10</f>
        <v>53</v>
      </c>
      <c r="O10" s="28">
        <f>G10+J10+M10</f>
        <v>51</v>
      </c>
      <c r="P10" s="29">
        <f>IF(E10&gt;G10,1,0)+IF(H10&gt;J10,1,0)+IF(K10&gt;M10,1,0)</f>
        <v>2</v>
      </c>
      <c r="Q10" s="30">
        <f>IF(E10&lt;G10,1,0)+IF(H10&lt;J10,1,0)+IF(K10&lt;M10,1,0)</f>
        <v>1</v>
      </c>
      <c r="R10" s="34">
        <f aca="true" t="shared" si="0" ref="R10:S13">IF(P10=2,1,0)</f>
        <v>1</v>
      </c>
      <c r="S10" s="32">
        <f t="shared" si="0"/>
        <v>0</v>
      </c>
      <c r="T10" s="33"/>
    </row>
    <row r="11" spans="2:20" ht="30" customHeight="1">
      <c r="B11" s="21" t="s">
        <v>20</v>
      </c>
      <c r="C11" s="22" t="s">
        <v>47</v>
      </c>
      <c r="D11" s="22" t="s">
        <v>69</v>
      </c>
      <c r="E11" s="24">
        <v>11</v>
      </c>
      <c r="F11" s="30" t="s">
        <v>18</v>
      </c>
      <c r="G11" s="26">
        <v>21</v>
      </c>
      <c r="H11" s="24">
        <v>19</v>
      </c>
      <c r="I11" s="30" t="s">
        <v>18</v>
      </c>
      <c r="J11" s="26">
        <v>21</v>
      </c>
      <c r="K11" s="24"/>
      <c r="L11" s="30" t="s">
        <v>18</v>
      </c>
      <c r="M11" s="26"/>
      <c r="N11" s="27">
        <f>E11+H11+K11</f>
        <v>30</v>
      </c>
      <c r="O11" s="28">
        <f>G11+J11+M11</f>
        <v>42</v>
      </c>
      <c r="P11" s="29">
        <f>IF(E11&gt;G11,1,0)+IF(H11&gt;J11,1,0)+IF(K11&gt;M11,1,0)</f>
        <v>0</v>
      </c>
      <c r="Q11" s="30">
        <f>IF(E11&lt;G11,1,0)+IF(H11&lt;J11,1,0)+IF(K11&lt;M11,1,0)</f>
        <v>2</v>
      </c>
      <c r="R11" s="34">
        <f t="shared" si="0"/>
        <v>0</v>
      </c>
      <c r="S11" s="32">
        <f t="shared" si="0"/>
        <v>1</v>
      </c>
      <c r="T11" s="33"/>
    </row>
    <row r="12" spans="2:20" ht="30" customHeight="1">
      <c r="B12" s="21" t="s">
        <v>21</v>
      </c>
      <c r="C12" s="22" t="s">
        <v>48</v>
      </c>
      <c r="D12" s="22" t="s">
        <v>98</v>
      </c>
      <c r="E12" s="24">
        <v>11</v>
      </c>
      <c r="F12" s="30" t="s">
        <v>18</v>
      </c>
      <c r="G12" s="26">
        <v>21</v>
      </c>
      <c r="H12" s="24">
        <v>11</v>
      </c>
      <c r="I12" s="30" t="s">
        <v>18</v>
      </c>
      <c r="J12" s="26">
        <v>21</v>
      </c>
      <c r="K12" s="24"/>
      <c r="L12" s="30" t="s">
        <v>18</v>
      </c>
      <c r="M12" s="26"/>
      <c r="N12" s="27">
        <f>E12+H12+K12</f>
        <v>22</v>
      </c>
      <c r="O12" s="28">
        <f>G12+J12+M12</f>
        <v>42</v>
      </c>
      <c r="P12" s="29">
        <f>IF(E12&gt;G12,1,0)+IF(H12&gt;J12,1,0)+IF(K12&gt;M12,1,0)</f>
        <v>0</v>
      </c>
      <c r="Q12" s="30">
        <f>IF(E12&lt;G12,1,0)+IF(H12&lt;J12,1,0)+IF(K12&lt;M12,1,0)</f>
        <v>2</v>
      </c>
      <c r="R12" s="34">
        <f t="shared" si="0"/>
        <v>0</v>
      </c>
      <c r="S12" s="32">
        <f t="shared" si="0"/>
        <v>1</v>
      </c>
      <c r="T12" s="33"/>
    </row>
    <row r="13" spans="2:20" ht="30" customHeight="1" thickBot="1">
      <c r="B13" s="21" t="s">
        <v>22</v>
      </c>
      <c r="C13" s="22" t="s">
        <v>44</v>
      </c>
      <c r="D13" s="22" t="s">
        <v>71</v>
      </c>
      <c r="E13" s="24">
        <v>14</v>
      </c>
      <c r="F13" s="30" t="s">
        <v>18</v>
      </c>
      <c r="G13" s="26">
        <v>21</v>
      </c>
      <c r="H13" s="24">
        <v>21</v>
      </c>
      <c r="I13" s="30" t="s">
        <v>18</v>
      </c>
      <c r="J13" s="26">
        <v>10</v>
      </c>
      <c r="K13" s="24">
        <v>19</v>
      </c>
      <c r="L13" s="30" t="s">
        <v>18</v>
      </c>
      <c r="M13" s="26">
        <v>21</v>
      </c>
      <c r="N13" s="27">
        <f>E13+H13+K13</f>
        <v>54</v>
      </c>
      <c r="O13" s="28">
        <f>G13+J13+M13</f>
        <v>52</v>
      </c>
      <c r="P13" s="29">
        <f>IF(E13&gt;G13,1,0)+IF(H13&gt;J13,1,0)+IF(K13&gt;M13,1,0)</f>
        <v>1</v>
      </c>
      <c r="Q13" s="30">
        <f>IF(E13&lt;G13,1,0)+IF(H13&lt;J13,1,0)+IF(K13&lt;M13,1,0)</f>
        <v>2</v>
      </c>
      <c r="R13" s="34">
        <f t="shared" si="0"/>
        <v>0</v>
      </c>
      <c r="S13" s="32">
        <f t="shared" si="0"/>
        <v>1</v>
      </c>
      <c r="T13" s="33"/>
    </row>
    <row r="14" spans="2:20" ht="34.5" customHeight="1" thickBot="1">
      <c r="B14" s="35" t="s">
        <v>23</v>
      </c>
      <c r="C14" s="88" t="str">
        <f>IF(R14&gt;S14,D4,IF(S14&gt;R14,D5,"remíza"))</f>
        <v>ZŠ Praha Vinoř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6">
        <f aca="true" t="shared" si="1" ref="N14:S14">SUM(N9:N13)</f>
        <v>186</v>
      </c>
      <c r="O14" s="37">
        <f t="shared" si="1"/>
        <v>229</v>
      </c>
      <c r="P14" s="36">
        <f t="shared" si="1"/>
        <v>3</v>
      </c>
      <c r="Q14" s="38">
        <f t="shared" si="1"/>
        <v>9</v>
      </c>
      <c r="R14" s="36">
        <f t="shared" si="1"/>
        <v>1</v>
      </c>
      <c r="S14" s="37">
        <f t="shared" si="1"/>
        <v>4</v>
      </c>
      <c r="T14" s="39"/>
    </row>
    <row r="15" spans="2:20" ht="15"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 t="s">
        <v>24</v>
      </c>
    </row>
    <row r="16" spans="2:20" ht="12.75">
      <c r="B16" s="44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21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2:20" ht="33.75" customHeight="1">
      <c r="B18" s="45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20" ht="33.7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2:20" ht="28.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1" ht="12.75">
      <c r="B21" s="49" t="s">
        <v>27</v>
      </c>
      <c r="C21" s="41"/>
      <c r="D21" s="50"/>
      <c r="E21" s="49" t="s">
        <v>28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</row>
    <row r="22" spans="2:21" ht="12.75">
      <c r="B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2.75">
      <c r="B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2.75">
      <c r="B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2.75">
      <c r="B25" s="5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2.75">
      <c r="B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</sheetData>
  <sheetProtection/>
  <mergeCells count="16">
    <mergeCell ref="B2:T2"/>
    <mergeCell ref="D3:T3"/>
    <mergeCell ref="D4:P4"/>
    <mergeCell ref="Q4:R4"/>
    <mergeCell ref="S4:T4"/>
    <mergeCell ref="D5:P5"/>
    <mergeCell ref="Q5:R5"/>
    <mergeCell ref="S5:T5"/>
    <mergeCell ref="C14:M14"/>
    <mergeCell ref="D6:P6"/>
    <mergeCell ref="Q6:R6"/>
    <mergeCell ref="S6:T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9.5" customHeight="1" thickBot="1">
      <c r="B3" s="2" t="s">
        <v>1</v>
      </c>
      <c r="C3" s="3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</row>
    <row r="4" spans="2:20" ht="19.5" customHeight="1" thickBot="1" thickTop="1">
      <c r="B4" s="4" t="s">
        <v>3</v>
      </c>
      <c r="C4" s="5"/>
      <c r="D4" s="106" t="s">
        <v>39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09" t="s">
        <v>4</v>
      </c>
      <c r="R4" s="110"/>
      <c r="S4" s="111" t="s">
        <v>5</v>
      </c>
      <c r="T4" s="112"/>
    </row>
    <row r="5" spans="2:20" ht="19.5" customHeight="1" thickTop="1">
      <c r="B5" s="4" t="s">
        <v>6</v>
      </c>
      <c r="C5" s="6"/>
      <c r="D5" s="106" t="s">
        <v>43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116" t="s">
        <v>7</v>
      </c>
      <c r="R5" s="117"/>
      <c r="S5" s="118" t="s">
        <v>8</v>
      </c>
      <c r="T5" s="119"/>
    </row>
    <row r="6" spans="2:20" ht="19.5" customHeight="1" thickBot="1">
      <c r="B6" s="7" t="s">
        <v>9</v>
      </c>
      <c r="C6" s="8"/>
      <c r="D6" s="92" t="s">
        <v>10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90" t="s">
        <v>11</v>
      </c>
      <c r="R6" s="91"/>
      <c r="S6" s="95" t="s">
        <v>119</v>
      </c>
      <c r="T6" s="96"/>
    </row>
    <row r="7" spans="2:20" ht="24.75" customHeight="1">
      <c r="B7" s="9"/>
      <c r="C7" s="10" t="str">
        <f>D4</f>
        <v>ZŠ Praha Vinoř</v>
      </c>
      <c r="D7" s="10" t="str">
        <f>D5</f>
        <v>25. ZŠ Plzeň B</v>
      </c>
      <c r="E7" s="97" t="s">
        <v>12</v>
      </c>
      <c r="F7" s="98"/>
      <c r="G7" s="98"/>
      <c r="H7" s="98"/>
      <c r="I7" s="98"/>
      <c r="J7" s="98"/>
      <c r="K7" s="98"/>
      <c r="L7" s="98"/>
      <c r="M7" s="99"/>
      <c r="N7" s="100" t="s">
        <v>13</v>
      </c>
      <c r="O7" s="101"/>
      <c r="P7" s="100" t="s">
        <v>14</v>
      </c>
      <c r="Q7" s="101"/>
      <c r="R7" s="100" t="s">
        <v>15</v>
      </c>
      <c r="S7" s="101"/>
      <c r="T7" s="11" t="s">
        <v>16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18"/>
      <c r="O8" s="19"/>
      <c r="P8" s="18"/>
      <c r="Q8" s="19"/>
      <c r="R8" s="18"/>
      <c r="S8" s="19"/>
      <c r="T8" s="20"/>
    </row>
    <row r="9" spans="2:20" ht="30" customHeight="1" thickTop="1">
      <c r="B9" s="21" t="s">
        <v>17</v>
      </c>
      <c r="C9" s="22" t="s">
        <v>103</v>
      </c>
      <c r="D9" s="23" t="s">
        <v>62</v>
      </c>
      <c r="E9" s="24">
        <v>21</v>
      </c>
      <c r="F9" s="25" t="s">
        <v>18</v>
      </c>
      <c r="G9" s="26">
        <v>4</v>
      </c>
      <c r="H9" s="24">
        <v>21</v>
      </c>
      <c r="I9" s="25" t="s">
        <v>18</v>
      </c>
      <c r="J9" s="26">
        <v>9</v>
      </c>
      <c r="K9" s="24"/>
      <c r="L9" s="25" t="s">
        <v>18</v>
      </c>
      <c r="M9" s="26"/>
      <c r="N9" s="27">
        <f>E9+H9+K9</f>
        <v>42</v>
      </c>
      <c r="O9" s="28">
        <f>G9+J9+M9</f>
        <v>13</v>
      </c>
      <c r="P9" s="29">
        <f>IF(E9&gt;G9,1,0)+IF(H9&gt;J9,1,0)+IF(K9&gt;M9,1,0)</f>
        <v>2</v>
      </c>
      <c r="Q9" s="30">
        <f>IF(E9&lt;G9,1,0)+IF(H9&lt;J9,1,0)+IF(K9&lt;M9,1,0)</f>
        <v>0</v>
      </c>
      <c r="R9" s="31">
        <f>IF(P9=2,1,0)</f>
        <v>1</v>
      </c>
      <c r="S9" s="32">
        <f>IF(Q9=2,1,0)</f>
        <v>0</v>
      </c>
      <c r="T9" s="33"/>
    </row>
    <row r="10" spans="2:20" ht="30" customHeight="1">
      <c r="B10" s="21" t="s">
        <v>19</v>
      </c>
      <c r="C10" s="22" t="s">
        <v>68</v>
      </c>
      <c r="D10" s="22" t="s">
        <v>101</v>
      </c>
      <c r="E10" s="24">
        <v>21</v>
      </c>
      <c r="F10" s="30" t="s">
        <v>18</v>
      </c>
      <c r="G10" s="26">
        <v>6</v>
      </c>
      <c r="H10" s="24">
        <v>21</v>
      </c>
      <c r="I10" s="30" t="s">
        <v>18</v>
      </c>
      <c r="J10" s="26">
        <v>4</v>
      </c>
      <c r="K10" s="24"/>
      <c r="L10" s="30" t="s">
        <v>18</v>
      </c>
      <c r="M10" s="26"/>
      <c r="N10" s="27">
        <f>E10+H10+K10</f>
        <v>42</v>
      </c>
      <c r="O10" s="28">
        <f>G10+J10+M10</f>
        <v>10</v>
      </c>
      <c r="P10" s="29">
        <f>IF(E10&gt;G10,1,0)+IF(H10&gt;J10,1,0)+IF(K10&gt;M10,1,0)</f>
        <v>2</v>
      </c>
      <c r="Q10" s="30">
        <f>IF(E10&lt;G10,1,0)+IF(H10&lt;J10,1,0)+IF(K10&lt;M10,1,0)</f>
        <v>0</v>
      </c>
      <c r="R10" s="34">
        <f aca="true" t="shared" si="0" ref="R10:S13">IF(P10=2,1,0)</f>
        <v>1</v>
      </c>
      <c r="S10" s="32">
        <f t="shared" si="0"/>
        <v>0</v>
      </c>
      <c r="T10" s="33"/>
    </row>
    <row r="11" spans="2:20" ht="30" customHeight="1">
      <c r="B11" s="21" t="s">
        <v>20</v>
      </c>
      <c r="C11" s="22" t="s">
        <v>69</v>
      </c>
      <c r="D11" s="22" t="s">
        <v>64</v>
      </c>
      <c r="E11" s="24">
        <v>21</v>
      </c>
      <c r="F11" s="30" t="s">
        <v>18</v>
      </c>
      <c r="G11" s="26">
        <v>5</v>
      </c>
      <c r="H11" s="24">
        <v>21</v>
      </c>
      <c r="I11" s="30" t="s">
        <v>18</v>
      </c>
      <c r="J11" s="26">
        <v>11</v>
      </c>
      <c r="K11" s="24"/>
      <c r="L11" s="30" t="s">
        <v>18</v>
      </c>
      <c r="M11" s="26"/>
      <c r="N11" s="27">
        <f>E11+H11+K11</f>
        <v>42</v>
      </c>
      <c r="O11" s="28">
        <f>G11+J11+M11</f>
        <v>16</v>
      </c>
      <c r="P11" s="29">
        <f>IF(E11&gt;G11,1,0)+IF(H11&gt;J11,1,0)+IF(K11&gt;M11,1,0)</f>
        <v>2</v>
      </c>
      <c r="Q11" s="30">
        <f>IF(E11&lt;G11,1,0)+IF(H11&lt;J11,1,0)+IF(K11&lt;M11,1,0)</f>
        <v>0</v>
      </c>
      <c r="R11" s="34">
        <f t="shared" si="0"/>
        <v>1</v>
      </c>
      <c r="S11" s="32">
        <f t="shared" si="0"/>
        <v>0</v>
      </c>
      <c r="T11" s="33"/>
    </row>
    <row r="12" spans="2:20" ht="30" customHeight="1">
      <c r="B12" s="21" t="s">
        <v>21</v>
      </c>
      <c r="C12" s="22" t="s">
        <v>98</v>
      </c>
      <c r="D12" s="22" t="s">
        <v>102</v>
      </c>
      <c r="E12" s="24">
        <v>21</v>
      </c>
      <c r="F12" s="30" t="s">
        <v>18</v>
      </c>
      <c r="G12" s="26">
        <v>2</v>
      </c>
      <c r="H12" s="24">
        <v>21</v>
      </c>
      <c r="I12" s="30" t="s">
        <v>18</v>
      </c>
      <c r="J12" s="26">
        <v>10</v>
      </c>
      <c r="K12" s="24"/>
      <c r="L12" s="30" t="s">
        <v>18</v>
      </c>
      <c r="M12" s="26"/>
      <c r="N12" s="27">
        <f>E12+H12+K12</f>
        <v>42</v>
      </c>
      <c r="O12" s="28">
        <f>G12+J12+M12</f>
        <v>12</v>
      </c>
      <c r="P12" s="29">
        <f>IF(E12&gt;G12,1,0)+IF(H12&gt;J12,1,0)+IF(K12&gt;M12,1,0)</f>
        <v>2</v>
      </c>
      <c r="Q12" s="30">
        <f>IF(E12&lt;G12,1,0)+IF(H12&lt;J12,1,0)+IF(K12&lt;M12,1,0)</f>
        <v>0</v>
      </c>
      <c r="R12" s="34">
        <f t="shared" si="0"/>
        <v>1</v>
      </c>
      <c r="S12" s="32">
        <f t="shared" si="0"/>
        <v>0</v>
      </c>
      <c r="T12" s="33"/>
    </row>
    <row r="13" spans="2:20" ht="30" customHeight="1" thickBot="1">
      <c r="B13" s="21" t="s">
        <v>22</v>
      </c>
      <c r="C13" s="22" t="s">
        <v>95</v>
      </c>
      <c r="D13" s="22" t="s">
        <v>66</v>
      </c>
      <c r="E13" s="24">
        <v>21</v>
      </c>
      <c r="F13" s="30" t="s">
        <v>18</v>
      </c>
      <c r="G13" s="26">
        <v>9</v>
      </c>
      <c r="H13" s="24">
        <v>21</v>
      </c>
      <c r="I13" s="30" t="s">
        <v>18</v>
      </c>
      <c r="J13" s="26">
        <v>4</v>
      </c>
      <c r="K13" s="24"/>
      <c r="L13" s="30" t="s">
        <v>18</v>
      </c>
      <c r="M13" s="26"/>
      <c r="N13" s="27">
        <f>E13+H13+K13</f>
        <v>42</v>
      </c>
      <c r="O13" s="28">
        <f>G13+J13+M13</f>
        <v>13</v>
      </c>
      <c r="P13" s="29">
        <f>IF(E13&gt;G13,1,0)+IF(H13&gt;J13,1,0)+IF(K13&gt;M13,1,0)</f>
        <v>2</v>
      </c>
      <c r="Q13" s="30">
        <f>IF(E13&lt;G13,1,0)+IF(H13&lt;J13,1,0)+IF(K13&lt;M13,1,0)</f>
        <v>0</v>
      </c>
      <c r="R13" s="34">
        <f t="shared" si="0"/>
        <v>1</v>
      </c>
      <c r="S13" s="32">
        <f t="shared" si="0"/>
        <v>0</v>
      </c>
      <c r="T13" s="33"/>
    </row>
    <row r="14" spans="2:20" ht="34.5" customHeight="1" thickBot="1">
      <c r="B14" s="35" t="s">
        <v>23</v>
      </c>
      <c r="C14" s="88" t="str">
        <f>IF(R14&gt;S14,D4,IF(S14&gt;R14,D5,"remíza"))</f>
        <v>ZŠ Praha Vinoř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6">
        <f aca="true" t="shared" si="1" ref="N14:S14">SUM(N9:N13)</f>
        <v>210</v>
      </c>
      <c r="O14" s="37">
        <f t="shared" si="1"/>
        <v>64</v>
      </c>
      <c r="P14" s="36">
        <f t="shared" si="1"/>
        <v>10</v>
      </c>
      <c r="Q14" s="38">
        <f t="shared" si="1"/>
        <v>0</v>
      </c>
      <c r="R14" s="36">
        <f t="shared" si="1"/>
        <v>5</v>
      </c>
      <c r="S14" s="37">
        <f t="shared" si="1"/>
        <v>0</v>
      </c>
      <c r="T14" s="39"/>
    </row>
    <row r="15" spans="2:20" ht="15"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 t="s">
        <v>24</v>
      </c>
    </row>
    <row r="16" spans="2:20" ht="12.75">
      <c r="B16" s="44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21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2:20" ht="33.75" customHeight="1">
      <c r="B18" s="45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20" ht="33.7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2:20" ht="28.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1" ht="12.75">
      <c r="B21" s="49" t="s">
        <v>27</v>
      </c>
      <c r="C21" s="41"/>
      <c r="D21" s="50"/>
      <c r="E21" s="49" t="s">
        <v>28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</row>
    <row r="22" spans="2:21" ht="12.75">
      <c r="B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2.75">
      <c r="B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2.75">
      <c r="B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2.75">
      <c r="B25" s="5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2.75">
      <c r="B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</sheetData>
  <sheetProtection/>
  <mergeCells count="16">
    <mergeCell ref="B2:T2"/>
    <mergeCell ref="D3:T3"/>
    <mergeCell ref="D4:P4"/>
    <mergeCell ref="Q4:R4"/>
    <mergeCell ref="S4:T4"/>
    <mergeCell ref="D5:P5"/>
    <mergeCell ref="Q5:R5"/>
    <mergeCell ref="S5:T5"/>
    <mergeCell ref="C14:M14"/>
    <mergeCell ref="D6:P6"/>
    <mergeCell ref="Q6:R6"/>
    <mergeCell ref="S6:T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1.00390625" style="0" customWidth="1"/>
    <col min="2" max="2" width="20.125" style="0" customWidth="1"/>
    <col min="3" max="8" width="17.75390625" style="0" customWidth="1"/>
    <col min="9" max="10" width="6.75390625" style="0" customWidth="1"/>
    <col min="11" max="11" width="7.25390625" style="0" customWidth="1"/>
  </cols>
  <sheetData>
    <row r="1" ht="39.75" customHeight="1"/>
    <row r="2" spans="2:13" ht="27.75">
      <c r="B2" s="87" t="s">
        <v>36</v>
      </c>
      <c r="C2" s="87"/>
      <c r="D2" s="87"/>
      <c r="E2" s="87"/>
      <c r="F2" s="87"/>
      <c r="G2" s="87"/>
      <c r="H2" s="87"/>
      <c r="I2" s="87"/>
      <c r="J2" s="87"/>
      <c r="K2" s="87"/>
      <c r="L2" s="54"/>
      <c r="M2" s="54"/>
    </row>
    <row r="3" ht="41.25" customHeight="1" thickBot="1"/>
    <row r="4" spans="2:11" ht="44.25" customHeight="1" thickBot="1">
      <c r="B4" s="55" t="s">
        <v>30</v>
      </c>
      <c r="C4" s="84" t="str">
        <f>B5</f>
        <v>25.ZŠ Plzeň - A</v>
      </c>
      <c r="D4" s="85" t="str">
        <f>B6</f>
        <v>25.ZŠ Plzeň - B</v>
      </c>
      <c r="E4" s="85" t="str">
        <f>B7</f>
        <v>Gymnázium Aš</v>
      </c>
      <c r="F4" s="85" t="str">
        <f>B8</f>
        <v>ZŠ Most</v>
      </c>
      <c r="G4" s="85" t="str">
        <f>B9</f>
        <v>ZŠ Praha Vinoř</v>
      </c>
      <c r="H4" s="86" t="str">
        <f>B10</f>
        <v>ZŠ Praha Radotín</v>
      </c>
      <c r="I4" s="81" t="s">
        <v>31</v>
      </c>
      <c r="J4" s="82" t="s">
        <v>32</v>
      </c>
      <c r="K4" s="83" t="s">
        <v>33</v>
      </c>
    </row>
    <row r="5" spans="2:11" ht="44.25" customHeight="1">
      <c r="B5" s="56" t="s">
        <v>37</v>
      </c>
      <c r="C5" s="57" t="s">
        <v>34</v>
      </c>
      <c r="D5" s="58" t="s">
        <v>77</v>
      </c>
      <c r="E5" s="58" t="s">
        <v>93</v>
      </c>
      <c r="F5" s="58" t="s">
        <v>56</v>
      </c>
      <c r="G5" s="58" t="s">
        <v>93</v>
      </c>
      <c r="H5" s="59" t="s">
        <v>93</v>
      </c>
      <c r="I5" s="60" t="s">
        <v>108</v>
      </c>
      <c r="J5" s="61"/>
      <c r="K5" s="62" t="s">
        <v>109</v>
      </c>
    </row>
    <row r="6" spans="2:11" ht="44.25" customHeight="1">
      <c r="B6" s="68" t="s">
        <v>38</v>
      </c>
      <c r="C6" s="63" t="s">
        <v>78</v>
      </c>
      <c r="D6" s="64" t="s">
        <v>34</v>
      </c>
      <c r="E6" s="80" t="s">
        <v>93</v>
      </c>
      <c r="F6" s="80" t="s">
        <v>78</v>
      </c>
      <c r="G6" s="58" t="s">
        <v>93</v>
      </c>
      <c r="H6" s="59" t="s">
        <v>93</v>
      </c>
      <c r="I6" s="65" t="s">
        <v>116</v>
      </c>
      <c r="J6" s="66"/>
      <c r="K6" s="67" t="s">
        <v>105</v>
      </c>
    </row>
    <row r="7" spans="2:11" ht="44.25" customHeight="1">
      <c r="B7" s="68" t="s">
        <v>29</v>
      </c>
      <c r="C7" s="63" t="s">
        <v>92</v>
      </c>
      <c r="D7" s="80" t="s">
        <v>92</v>
      </c>
      <c r="E7" s="64" t="s">
        <v>34</v>
      </c>
      <c r="F7" s="80" t="s">
        <v>55</v>
      </c>
      <c r="G7" s="80" t="s">
        <v>78</v>
      </c>
      <c r="H7" s="59" t="s">
        <v>78</v>
      </c>
      <c r="I7" s="65" t="s">
        <v>113</v>
      </c>
      <c r="J7" s="66"/>
      <c r="K7" s="67" t="s">
        <v>112</v>
      </c>
    </row>
    <row r="8" spans="2:11" ht="44.25" customHeight="1">
      <c r="B8" s="68" t="s">
        <v>41</v>
      </c>
      <c r="C8" s="63" t="s">
        <v>55</v>
      </c>
      <c r="D8" s="80" t="s">
        <v>77</v>
      </c>
      <c r="E8" s="80" t="s">
        <v>56</v>
      </c>
      <c r="F8" s="64" t="s">
        <v>34</v>
      </c>
      <c r="G8" s="80" t="s">
        <v>56</v>
      </c>
      <c r="H8" s="59" t="s">
        <v>78</v>
      </c>
      <c r="I8" s="65" t="s">
        <v>117</v>
      </c>
      <c r="J8" s="66"/>
      <c r="K8" s="67" t="s">
        <v>111</v>
      </c>
    </row>
    <row r="9" spans="2:11" ht="44.25" customHeight="1">
      <c r="B9" s="68" t="s">
        <v>39</v>
      </c>
      <c r="C9" s="63" t="s">
        <v>92</v>
      </c>
      <c r="D9" s="58" t="s">
        <v>92</v>
      </c>
      <c r="E9" s="80" t="s">
        <v>77</v>
      </c>
      <c r="F9" s="80" t="s">
        <v>55</v>
      </c>
      <c r="G9" s="64" t="s">
        <v>34</v>
      </c>
      <c r="H9" s="59" t="s">
        <v>56</v>
      </c>
      <c r="I9" s="65" t="s">
        <v>106</v>
      </c>
      <c r="J9" s="66"/>
      <c r="K9" s="67" t="s">
        <v>107</v>
      </c>
    </row>
    <row r="10" spans="2:11" ht="44.25" customHeight="1" thickBot="1">
      <c r="B10" s="69" t="s">
        <v>40</v>
      </c>
      <c r="C10" s="70" t="s">
        <v>92</v>
      </c>
      <c r="D10" s="71" t="s">
        <v>92</v>
      </c>
      <c r="E10" s="71" t="s">
        <v>77</v>
      </c>
      <c r="F10" s="71" t="s">
        <v>77</v>
      </c>
      <c r="G10" s="71" t="s">
        <v>55</v>
      </c>
      <c r="H10" s="72" t="s">
        <v>34</v>
      </c>
      <c r="I10" s="73" t="s">
        <v>118</v>
      </c>
      <c r="J10" s="74"/>
      <c r="K10" s="75" t="s">
        <v>110</v>
      </c>
    </row>
    <row r="11" spans="2:11" ht="17.25" customHeight="1">
      <c r="B11" s="76"/>
      <c r="C11" s="76"/>
      <c r="D11" s="76"/>
      <c r="E11" s="76"/>
      <c r="F11" s="76"/>
      <c r="G11" s="76"/>
      <c r="H11" s="77"/>
      <c r="I11" s="76"/>
      <c r="J11" s="76"/>
      <c r="K11" s="76"/>
    </row>
    <row r="12" spans="2:9" ht="18">
      <c r="B12" s="78" t="s">
        <v>114</v>
      </c>
      <c r="D12" s="78" t="s">
        <v>115</v>
      </c>
      <c r="E12" s="78"/>
      <c r="F12" s="78" t="s">
        <v>35</v>
      </c>
      <c r="G12" s="78"/>
      <c r="H12" s="78"/>
      <c r="I12" s="78"/>
    </row>
    <row r="13" ht="18">
      <c r="B13" s="79"/>
    </row>
  </sheetData>
  <sheetProtection/>
  <mergeCells count="1">
    <mergeCell ref="B2:K2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9.5" customHeight="1" thickBot="1">
      <c r="B3" s="2" t="s">
        <v>1</v>
      </c>
      <c r="C3" s="3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</row>
    <row r="4" spans="2:20" ht="19.5" customHeight="1" thickTop="1">
      <c r="B4" s="4" t="s">
        <v>3</v>
      </c>
      <c r="C4" s="5"/>
      <c r="D4" s="106" t="s">
        <v>42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09" t="s">
        <v>4</v>
      </c>
      <c r="R4" s="110"/>
      <c r="S4" s="111" t="s">
        <v>5</v>
      </c>
      <c r="T4" s="112"/>
    </row>
    <row r="5" spans="2:20" ht="19.5" customHeight="1">
      <c r="B5" s="4" t="s">
        <v>6</v>
      </c>
      <c r="C5" s="6"/>
      <c r="D5" s="113" t="s">
        <v>43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  <c r="Q5" s="116" t="s">
        <v>7</v>
      </c>
      <c r="R5" s="117"/>
      <c r="S5" s="118" t="s">
        <v>8</v>
      </c>
      <c r="T5" s="119"/>
    </row>
    <row r="6" spans="2:20" ht="19.5" customHeight="1" thickBot="1">
      <c r="B6" s="7" t="s">
        <v>9</v>
      </c>
      <c r="C6" s="8"/>
      <c r="D6" s="92" t="s">
        <v>10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90" t="s">
        <v>11</v>
      </c>
      <c r="R6" s="91"/>
      <c r="S6" s="95" t="s">
        <v>119</v>
      </c>
      <c r="T6" s="96"/>
    </row>
    <row r="7" spans="2:20" ht="24.75" customHeight="1">
      <c r="B7" s="9"/>
      <c r="C7" s="10" t="str">
        <f>D4</f>
        <v>25. ZŠ Plzeň A</v>
      </c>
      <c r="D7" s="10" t="str">
        <f>D5</f>
        <v>25. ZŠ Plzeň B</v>
      </c>
      <c r="E7" s="97" t="s">
        <v>12</v>
      </c>
      <c r="F7" s="98"/>
      <c r="G7" s="98"/>
      <c r="H7" s="98"/>
      <c r="I7" s="98"/>
      <c r="J7" s="98"/>
      <c r="K7" s="98"/>
      <c r="L7" s="98"/>
      <c r="M7" s="99"/>
      <c r="N7" s="100" t="s">
        <v>13</v>
      </c>
      <c r="O7" s="101"/>
      <c r="P7" s="100" t="s">
        <v>14</v>
      </c>
      <c r="Q7" s="101"/>
      <c r="R7" s="100" t="s">
        <v>15</v>
      </c>
      <c r="S7" s="101"/>
      <c r="T7" s="11" t="s">
        <v>16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18"/>
      <c r="O8" s="19"/>
      <c r="P8" s="18"/>
      <c r="Q8" s="19"/>
      <c r="R8" s="18"/>
      <c r="S8" s="19"/>
      <c r="T8" s="20"/>
    </row>
    <row r="9" spans="2:20" ht="30" customHeight="1" thickTop="1">
      <c r="B9" s="21" t="s">
        <v>17</v>
      </c>
      <c r="C9" s="22" t="s">
        <v>57</v>
      </c>
      <c r="D9" s="23" t="s">
        <v>62</v>
      </c>
      <c r="E9" s="24">
        <v>21</v>
      </c>
      <c r="F9" s="25" t="s">
        <v>18</v>
      </c>
      <c r="G9" s="26">
        <v>16</v>
      </c>
      <c r="H9" s="24">
        <v>16</v>
      </c>
      <c r="I9" s="25" t="s">
        <v>18</v>
      </c>
      <c r="J9" s="26">
        <v>21</v>
      </c>
      <c r="K9" s="24">
        <v>21</v>
      </c>
      <c r="L9" s="25" t="s">
        <v>18</v>
      </c>
      <c r="M9" s="26">
        <v>20</v>
      </c>
      <c r="N9" s="27">
        <f>E9+H9+K9</f>
        <v>58</v>
      </c>
      <c r="O9" s="28">
        <f>G9+J9+M9</f>
        <v>57</v>
      </c>
      <c r="P9" s="29">
        <f>IF(E9&gt;G9,1,0)+IF(H9&gt;J9,1,0)+IF(K9&gt;M9,1,0)</f>
        <v>2</v>
      </c>
      <c r="Q9" s="30">
        <f>IF(E9&lt;G9,1,0)+IF(H9&lt;J9,1,0)+IF(K9&lt;M9,1,0)</f>
        <v>1</v>
      </c>
      <c r="R9" s="31">
        <f>IF(P9=2,1,0)</f>
        <v>1</v>
      </c>
      <c r="S9" s="32">
        <f>IF(Q9=2,1,0)</f>
        <v>0</v>
      </c>
      <c r="T9" s="33"/>
    </row>
    <row r="10" spans="2:20" ht="30" customHeight="1">
      <c r="B10" s="21" t="s">
        <v>19</v>
      </c>
      <c r="C10" s="22" t="s">
        <v>58</v>
      </c>
      <c r="D10" s="22" t="s">
        <v>63</v>
      </c>
      <c r="E10" s="24">
        <v>21</v>
      </c>
      <c r="F10" s="30" t="s">
        <v>18</v>
      </c>
      <c r="G10" s="26">
        <v>10</v>
      </c>
      <c r="H10" s="24">
        <v>21</v>
      </c>
      <c r="I10" s="30" t="s">
        <v>18</v>
      </c>
      <c r="J10" s="26">
        <v>11</v>
      </c>
      <c r="K10" s="24"/>
      <c r="L10" s="30" t="s">
        <v>18</v>
      </c>
      <c r="M10" s="26"/>
      <c r="N10" s="27">
        <f>E10+H10+K10</f>
        <v>42</v>
      </c>
      <c r="O10" s="28">
        <f>G10+J10+M10</f>
        <v>21</v>
      </c>
      <c r="P10" s="29">
        <f>IF(E10&gt;G10,1,0)+IF(H10&gt;J10,1,0)+IF(K10&gt;M10,1,0)</f>
        <v>2</v>
      </c>
      <c r="Q10" s="30">
        <f>IF(E10&lt;G10,1,0)+IF(H10&lt;J10,1,0)+IF(K10&lt;M10,1,0)</f>
        <v>0</v>
      </c>
      <c r="R10" s="34">
        <f aca="true" t="shared" si="0" ref="R10:S13">IF(P10=2,1,0)</f>
        <v>1</v>
      </c>
      <c r="S10" s="32">
        <f t="shared" si="0"/>
        <v>0</v>
      </c>
      <c r="T10" s="33"/>
    </row>
    <row r="11" spans="2:20" ht="30" customHeight="1">
      <c r="B11" s="21" t="s">
        <v>20</v>
      </c>
      <c r="C11" s="22" t="s">
        <v>59</v>
      </c>
      <c r="D11" s="22" t="s">
        <v>64</v>
      </c>
      <c r="E11" s="24">
        <v>21</v>
      </c>
      <c r="F11" s="30" t="s">
        <v>18</v>
      </c>
      <c r="G11" s="26">
        <v>15</v>
      </c>
      <c r="H11" s="24">
        <v>21</v>
      </c>
      <c r="I11" s="30" t="s">
        <v>18</v>
      </c>
      <c r="J11" s="26">
        <v>19</v>
      </c>
      <c r="K11" s="24"/>
      <c r="L11" s="30" t="s">
        <v>18</v>
      </c>
      <c r="M11" s="26"/>
      <c r="N11" s="27">
        <f>E11+H11+K11</f>
        <v>42</v>
      </c>
      <c r="O11" s="28">
        <f>G11+J11+M11</f>
        <v>34</v>
      </c>
      <c r="P11" s="29">
        <f>IF(E11&gt;G11,1,0)+IF(H11&gt;J11,1,0)+IF(K11&gt;M11,1,0)</f>
        <v>2</v>
      </c>
      <c r="Q11" s="30">
        <f>IF(E11&lt;G11,1,0)+IF(H11&lt;J11,1,0)+IF(K11&lt;M11,1,0)</f>
        <v>0</v>
      </c>
      <c r="R11" s="34">
        <f t="shared" si="0"/>
        <v>1</v>
      </c>
      <c r="S11" s="32">
        <f t="shared" si="0"/>
        <v>0</v>
      </c>
      <c r="T11" s="33"/>
    </row>
    <row r="12" spans="2:20" ht="30" customHeight="1">
      <c r="B12" s="21" t="s">
        <v>21</v>
      </c>
      <c r="C12" s="22" t="s">
        <v>60</v>
      </c>
      <c r="D12" s="22" t="s">
        <v>65</v>
      </c>
      <c r="E12" s="24">
        <v>21</v>
      </c>
      <c r="F12" s="30" t="s">
        <v>18</v>
      </c>
      <c r="G12" s="26">
        <v>8</v>
      </c>
      <c r="H12" s="24">
        <v>21</v>
      </c>
      <c r="I12" s="30" t="s">
        <v>18</v>
      </c>
      <c r="J12" s="26">
        <v>9</v>
      </c>
      <c r="K12" s="24"/>
      <c r="L12" s="30" t="s">
        <v>18</v>
      </c>
      <c r="M12" s="26"/>
      <c r="N12" s="27">
        <f>E12+H12+K12</f>
        <v>42</v>
      </c>
      <c r="O12" s="28">
        <f>G12+J12+M12</f>
        <v>17</v>
      </c>
      <c r="P12" s="29">
        <f>IF(E12&gt;G12,1,0)+IF(H12&gt;J12,1,0)+IF(K12&gt;M12,1,0)</f>
        <v>2</v>
      </c>
      <c r="Q12" s="30">
        <f>IF(E12&lt;G12,1,0)+IF(H12&lt;J12,1,0)+IF(K12&lt;M12,1,0)</f>
        <v>0</v>
      </c>
      <c r="R12" s="34">
        <f t="shared" si="0"/>
        <v>1</v>
      </c>
      <c r="S12" s="32">
        <f t="shared" si="0"/>
        <v>0</v>
      </c>
      <c r="T12" s="33"/>
    </row>
    <row r="13" spans="2:20" ht="30" customHeight="1" thickBot="1">
      <c r="B13" s="21" t="s">
        <v>22</v>
      </c>
      <c r="C13" s="22" t="s">
        <v>61</v>
      </c>
      <c r="D13" s="22" t="s">
        <v>66</v>
      </c>
      <c r="E13" s="24">
        <v>16</v>
      </c>
      <c r="F13" s="30" t="s">
        <v>18</v>
      </c>
      <c r="G13" s="26">
        <v>21</v>
      </c>
      <c r="H13" s="24">
        <v>15</v>
      </c>
      <c r="I13" s="30" t="s">
        <v>18</v>
      </c>
      <c r="J13" s="26">
        <v>21</v>
      </c>
      <c r="K13" s="24"/>
      <c r="L13" s="30" t="s">
        <v>18</v>
      </c>
      <c r="M13" s="26"/>
      <c r="N13" s="27">
        <f>E13+H13+K13</f>
        <v>31</v>
      </c>
      <c r="O13" s="28">
        <f>G13+J13+M13</f>
        <v>42</v>
      </c>
      <c r="P13" s="29">
        <f>IF(E13&gt;G13,1,0)+IF(H13&gt;J13,1,0)+IF(K13&gt;M13,1,0)</f>
        <v>0</v>
      </c>
      <c r="Q13" s="30">
        <f>IF(E13&lt;G13,1,0)+IF(H13&lt;J13,1,0)+IF(K13&lt;M13,1,0)</f>
        <v>2</v>
      </c>
      <c r="R13" s="34">
        <f t="shared" si="0"/>
        <v>0</v>
      </c>
      <c r="S13" s="32">
        <f t="shared" si="0"/>
        <v>1</v>
      </c>
      <c r="T13" s="33"/>
    </row>
    <row r="14" spans="2:20" ht="34.5" customHeight="1" thickBot="1">
      <c r="B14" s="35" t="s">
        <v>23</v>
      </c>
      <c r="C14" s="88" t="str">
        <f>IF(R14&gt;S14,D4,IF(S14&gt;R14,D5,"remíza"))</f>
        <v>25. ZŠ Plzeň A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6">
        <f aca="true" t="shared" si="1" ref="N14:S14">SUM(N9:N13)</f>
        <v>215</v>
      </c>
      <c r="O14" s="37">
        <f t="shared" si="1"/>
        <v>171</v>
      </c>
      <c r="P14" s="36">
        <f t="shared" si="1"/>
        <v>8</v>
      </c>
      <c r="Q14" s="38">
        <f t="shared" si="1"/>
        <v>3</v>
      </c>
      <c r="R14" s="36">
        <f t="shared" si="1"/>
        <v>4</v>
      </c>
      <c r="S14" s="37">
        <f t="shared" si="1"/>
        <v>1</v>
      </c>
      <c r="T14" s="39"/>
    </row>
    <row r="15" spans="2:20" ht="15"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 t="s">
        <v>24</v>
      </c>
    </row>
    <row r="16" spans="2:20" ht="12.75">
      <c r="B16" s="44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21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2:20" ht="33.75" customHeight="1">
      <c r="B18" s="45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20" ht="33.7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2:20" ht="28.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1" ht="12.75">
      <c r="B21" s="49" t="s">
        <v>27</v>
      </c>
      <c r="C21" s="41"/>
      <c r="D21" s="50"/>
      <c r="E21" s="49" t="s">
        <v>28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</row>
    <row r="22" spans="2:21" ht="12.75">
      <c r="B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2.75">
      <c r="B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2.75">
      <c r="B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2.75">
      <c r="B25" s="5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2.75">
      <c r="B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</sheetData>
  <sheetProtection/>
  <mergeCells count="16">
    <mergeCell ref="B2:T2"/>
    <mergeCell ref="D3:T3"/>
    <mergeCell ref="D4:P4"/>
    <mergeCell ref="Q4:R4"/>
    <mergeCell ref="S4:T4"/>
    <mergeCell ref="D5:P5"/>
    <mergeCell ref="Q5:R5"/>
    <mergeCell ref="S5:T5"/>
    <mergeCell ref="C14:M14"/>
    <mergeCell ref="Q6:R6"/>
    <mergeCell ref="D6:P6"/>
    <mergeCell ref="S6:T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9.5" customHeight="1" thickBot="1">
      <c r="B3" s="2" t="s">
        <v>1</v>
      </c>
      <c r="C3" s="3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</row>
    <row r="4" spans="2:20" ht="19.5" customHeight="1" thickTop="1">
      <c r="B4" s="4" t="s">
        <v>3</v>
      </c>
      <c r="C4" s="5"/>
      <c r="D4" s="106" t="s">
        <v>39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09" t="s">
        <v>4</v>
      </c>
      <c r="R4" s="110"/>
      <c r="S4" s="111" t="s">
        <v>5</v>
      </c>
      <c r="T4" s="112"/>
    </row>
    <row r="5" spans="2:20" ht="19.5" customHeight="1">
      <c r="B5" s="4" t="s">
        <v>6</v>
      </c>
      <c r="C5" s="6"/>
      <c r="D5" s="113" t="s">
        <v>40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  <c r="Q5" s="116" t="s">
        <v>7</v>
      </c>
      <c r="R5" s="117"/>
      <c r="S5" s="118" t="s">
        <v>8</v>
      </c>
      <c r="T5" s="119"/>
    </row>
    <row r="6" spans="2:20" ht="19.5" customHeight="1" thickBot="1">
      <c r="B6" s="7" t="s">
        <v>9</v>
      </c>
      <c r="C6" s="8"/>
      <c r="D6" s="92" t="s">
        <v>10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90" t="s">
        <v>11</v>
      </c>
      <c r="R6" s="91"/>
      <c r="S6" s="95" t="s">
        <v>119</v>
      </c>
      <c r="T6" s="96"/>
    </row>
    <row r="7" spans="2:20" ht="24.75" customHeight="1">
      <c r="B7" s="9"/>
      <c r="C7" s="10" t="str">
        <f>D4</f>
        <v>ZŠ Praha Vinoř</v>
      </c>
      <c r="D7" s="10" t="str">
        <f>D5</f>
        <v>ZŠ Praha Radotín</v>
      </c>
      <c r="E7" s="97" t="s">
        <v>12</v>
      </c>
      <c r="F7" s="98"/>
      <c r="G7" s="98"/>
      <c r="H7" s="98"/>
      <c r="I7" s="98"/>
      <c r="J7" s="98"/>
      <c r="K7" s="98"/>
      <c r="L7" s="98"/>
      <c r="M7" s="99"/>
      <c r="N7" s="100" t="s">
        <v>13</v>
      </c>
      <c r="O7" s="101"/>
      <c r="P7" s="100" t="s">
        <v>14</v>
      </c>
      <c r="Q7" s="101"/>
      <c r="R7" s="100" t="s">
        <v>15</v>
      </c>
      <c r="S7" s="101"/>
      <c r="T7" s="11" t="s">
        <v>16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18"/>
      <c r="O8" s="19"/>
      <c r="P8" s="18"/>
      <c r="Q8" s="19"/>
      <c r="R8" s="18"/>
      <c r="S8" s="19"/>
      <c r="T8" s="20"/>
    </row>
    <row r="9" spans="2:20" ht="30" customHeight="1" thickTop="1">
      <c r="B9" s="21" t="s">
        <v>17</v>
      </c>
      <c r="C9" s="22" t="s">
        <v>67</v>
      </c>
      <c r="D9" s="23" t="s">
        <v>72</v>
      </c>
      <c r="E9" s="24">
        <v>20</v>
      </c>
      <c r="F9" s="25" t="s">
        <v>18</v>
      </c>
      <c r="G9" s="26">
        <v>21</v>
      </c>
      <c r="H9" s="24">
        <v>18</v>
      </c>
      <c r="I9" s="25" t="s">
        <v>18</v>
      </c>
      <c r="J9" s="26">
        <v>21</v>
      </c>
      <c r="K9" s="24"/>
      <c r="L9" s="25" t="s">
        <v>18</v>
      </c>
      <c r="M9" s="26"/>
      <c r="N9" s="27">
        <f>E9+H9+K9</f>
        <v>38</v>
      </c>
      <c r="O9" s="28">
        <f>G9+J9+M9</f>
        <v>42</v>
      </c>
      <c r="P9" s="29">
        <f>IF(E9&gt;G9,1,0)+IF(H9&gt;J9,1,0)+IF(K9&gt;M9,1,0)</f>
        <v>0</v>
      </c>
      <c r="Q9" s="30">
        <f>IF(E9&lt;G9,1,0)+IF(H9&lt;J9,1,0)+IF(K9&lt;M9,1,0)</f>
        <v>2</v>
      </c>
      <c r="R9" s="31">
        <f>IF(P9=2,1,0)</f>
        <v>0</v>
      </c>
      <c r="S9" s="32">
        <f>IF(Q9=2,1,0)</f>
        <v>1</v>
      </c>
      <c r="T9" s="33"/>
    </row>
    <row r="10" spans="2:20" ht="30" customHeight="1">
      <c r="B10" s="21" t="s">
        <v>19</v>
      </c>
      <c r="C10" s="22" t="s">
        <v>68</v>
      </c>
      <c r="D10" s="22" t="s">
        <v>73</v>
      </c>
      <c r="E10" s="24">
        <v>17</v>
      </c>
      <c r="F10" s="30" t="s">
        <v>18</v>
      </c>
      <c r="G10" s="26">
        <v>21</v>
      </c>
      <c r="H10" s="24">
        <v>12</v>
      </c>
      <c r="I10" s="30" t="s">
        <v>18</v>
      </c>
      <c r="J10" s="26">
        <v>21</v>
      </c>
      <c r="K10" s="24"/>
      <c r="L10" s="30" t="s">
        <v>18</v>
      </c>
      <c r="M10" s="26"/>
      <c r="N10" s="27">
        <f>E10+H10+K10</f>
        <v>29</v>
      </c>
      <c r="O10" s="28">
        <f>G10+J10+M10</f>
        <v>42</v>
      </c>
      <c r="P10" s="29">
        <f>IF(E10&gt;G10,1,0)+IF(H10&gt;J10,1,0)+IF(K10&gt;M10,1,0)</f>
        <v>0</v>
      </c>
      <c r="Q10" s="30">
        <f>IF(E10&lt;G10,1,0)+IF(H10&lt;J10,1,0)+IF(K10&lt;M10,1,0)</f>
        <v>2</v>
      </c>
      <c r="R10" s="34">
        <f aca="true" t="shared" si="0" ref="R10:S13">IF(P10=2,1,0)</f>
        <v>0</v>
      </c>
      <c r="S10" s="32">
        <f t="shared" si="0"/>
        <v>1</v>
      </c>
      <c r="T10" s="33"/>
    </row>
    <row r="11" spans="2:20" ht="30" customHeight="1">
      <c r="B11" s="21" t="s">
        <v>20</v>
      </c>
      <c r="C11" s="22" t="s">
        <v>69</v>
      </c>
      <c r="D11" s="22" t="s">
        <v>74</v>
      </c>
      <c r="E11" s="24">
        <v>21</v>
      </c>
      <c r="F11" s="30" t="s">
        <v>18</v>
      </c>
      <c r="G11" s="26">
        <v>15</v>
      </c>
      <c r="H11" s="24">
        <v>21</v>
      </c>
      <c r="I11" s="30" t="s">
        <v>18</v>
      </c>
      <c r="J11" s="26">
        <v>14</v>
      </c>
      <c r="K11" s="24"/>
      <c r="L11" s="30" t="s">
        <v>18</v>
      </c>
      <c r="M11" s="26"/>
      <c r="N11" s="27">
        <f>E11+H11+K11</f>
        <v>42</v>
      </c>
      <c r="O11" s="28">
        <f>G11+J11+M11</f>
        <v>29</v>
      </c>
      <c r="P11" s="29">
        <f>IF(E11&gt;G11,1,0)+IF(H11&gt;J11,1,0)+IF(K11&gt;M11,1,0)</f>
        <v>2</v>
      </c>
      <c r="Q11" s="30">
        <f>IF(E11&lt;G11,1,0)+IF(H11&lt;J11,1,0)+IF(K11&lt;M11,1,0)</f>
        <v>0</v>
      </c>
      <c r="R11" s="34">
        <f t="shared" si="0"/>
        <v>1</v>
      </c>
      <c r="S11" s="32">
        <f t="shared" si="0"/>
        <v>0</v>
      </c>
      <c r="T11" s="33"/>
    </row>
    <row r="12" spans="2:20" ht="30" customHeight="1">
      <c r="B12" s="21" t="s">
        <v>21</v>
      </c>
      <c r="C12" s="22" t="s">
        <v>70</v>
      </c>
      <c r="D12" s="22" t="s">
        <v>75</v>
      </c>
      <c r="E12" s="24">
        <v>11</v>
      </c>
      <c r="F12" s="30" t="s">
        <v>18</v>
      </c>
      <c r="G12" s="26">
        <v>21</v>
      </c>
      <c r="H12" s="24">
        <v>16</v>
      </c>
      <c r="I12" s="30" t="s">
        <v>18</v>
      </c>
      <c r="J12" s="26">
        <v>21</v>
      </c>
      <c r="K12" s="24"/>
      <c r="L12" s="30" t="s">
        <v>18</v>
      </c>
      <c r="M12" s="26"/>
      <c r="N12" s="27">
        <f>E12+H12+K12</f>
        <v>27</v>
      </c>
      <c r="O12" s="28">
        <f>G12+J12+M12</f>
        <v>42</v>
      </c>
      <c r="P12" s="29">
        <f>IF(E12&gt;G12,1,0)+IF(H12&gt;J12,1,0)+IF(K12&gt;M12,1,0)</f>
        <v>0</v>
      </c>
      <c r="Q12" s="30">
        <f>IF(E12&lt;G12,1,0)+IF(H12&lt;J12,1,0)+IF(K12&lt;M12,1,0)</f>
        <v>2</v>
      </c>
      <c r="R12" s="34">
        <f t="shared" si="0"/>
        <v>0</v>
      </c>
      <c r="S12" s="32">
        <f t="shared" si="0"/>
        <v>1</v>
      </c>
      <c r="T12" s="33"/>
    </row>
    <row r="13" spans="2:20" ht="30" customHeight="1" thickBot="1">
      <c r="B13" s="21" t="s">
        <v>22</v>
      </c>
      <c r="C13" s="22" t="s">
        <v>71</v>
      </c>
      <c r="D13" s="22" t="s">
        <v>76</v>
      </c>
      <c r="E13" s="24">
        <v>21</v>
      </c>
      <c r="F13" s="30" t="s">
        <v>18</v>
      </c>
      <c r="G13" s="26">
        <v>13</v>
      </c>
      <c r="H13" s="24">
        <v>19</v>
      </c>
      <c r="I13" s="30" t="s">
        <v>18</v>
      </c>
      <c r="J13" s="26">
        <v>21</v>
      </c>
      <c r="K13" s="24">
        <v>21</v>
      </c>
      <c r="L13" s="30" t="s">
        <v>18</v>
      </c>
      <c r="M13" s="26">
        <v>12</v>
      </c>
      <c r="N13" s="27">
        <f>E13+H13+K13</f>
        <v>61</v>
      </c>
      <c r="O13" s="28">
        <f>G13+J13+M13</f>
        <v>46</v>
      </c>
      <c r="P13" s="29">
        <f>IF(E13&gt;G13,1,0)+IF(H13&gt;J13,1,0)+IF(K13&gt;M13,1,0)</f>
        <v>2</v>
      </c>
      <c r="Q13" s="30">
        <f>IF(E13&lt;G13,1,0)+IF(H13&lt;J13,1,0)+IF(K13&lt;M13,1,0)</f>
        <v>1</v>
      </c>
      <c r="R13" s="34">
        <f t="shared" si="0"/>
        <v>1</v>
      </c>
      <c r="S13" s="32">
        <f t="shared" si="0"/>
        <v>0</v>
      </c>
      <c r="T13" s="33"/>
    </row>
    <row r="14" spans="2:20" ht="34.5" customHeight="1" thickBot="1">
      <c r="B14" s="35" t="s">
        <v>23</v>
      </c>
      <c r="C14" s="88" t="str">
        <f>IF(R14&gt;S14,D4,IF(S14&gt;R14,D5,"remíza"))</f>
        <v>ZŠ Praha Radotín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6">
        <f aca="true" t="shared" si="1" ref="N14:S14">SUM(N9:N13)</f>
        <v>197</v>
      </c>
      <c r="O14" s="37">
        <f t="shared" si="1"/>
        <v>201</v>
      </c>
      <c r="P14" s="36">
        <f t="shared" si="1"/>
        <v>4</v>
      </c>
      <c r="Q14" s="38">
        <f t="shared" si="1"/>
        <v>7</v>
      </c>
      <c r="R14" s="36">
        <f t="shared" si="1"/>
        <v>2</v>
      </c>
      <c r="S14" s="37">
        <f t="shared" si="1"/>
        <v>3</v>
      </c>
      <c r="T14" s="39"/>
    </row>
    <row r="15" spans="2:20" ht="15"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 t="s">
        <v>24</v>
      </c>
    </row>
    <row r="16" spans="2:20" ht="12.75">
      <c r="B16" s="44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21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2:20" ht="33.75" customHeight="1">
      <c r="B18" s="45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20" ht="33.7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2:20" ht="28.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1" ht="12.75">
      <c r="B21" s="49" t="s">
        <v>27</v>
      </c>
      <c r="C21" s="41"/>
      <c r="D21" s="50"/>
      <c r="E21" s="49" t="s">
        <v>28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</row>
    <row r="22" spans="2:21" ht="12.75">
      <c r="B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2.75">
      <c r="B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2.75">
      <c r="B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2.75">
      <c r="B25" s="5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2.75">
      <c r="B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</sheetData>
  <sheetProtection/>
  <mergeCells count="16">
    <mergeCell ref="B2:T2"/>
    <mergeCell ref="D3:T3"/>
    <mergeCell ref="D4:P4"/>
    <mergeCell ref="Q4:R4"/>
    <mergeCell ref="S4:T4"/>
    <mergeCell ref="D5:P5"/>
    <mergeCell ref="Q5:R5"/>
    <mergeCell ref="S5:T5"/>
    <mergeCell ref="C14:M14"/>
    <mergeCell ref="D6:P6"/>
    <mergeCell ref="Q6:R6"/>
    <mergeCell ref="S6:T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9.5" customHeight="1" thickBot="1">
      <c r="B3" s="2" t="s">
        <v>1</v>
      </c>
      <c r="C3" s="3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</row>
    <row r="4" spans="2:20" ht="19.5" customHeight="1" thickTop="1">
      <c r="B4" s="4" t="s">
        <v>3</v>
      </c>
      <c r="C4" s="5"/>
      <c r="D4" s="106" t="s">
        <v>29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09" t="s">
        <v>4</v>
      </c>
      <c r="R4" s="110"/>
      <c r="S4" s="111" t="s">
        <v>5</v>
      </c>
      <c r="T4" s="112"/>
    </row>
    <row r="5" spans="2:20" ht="19.5" customHeight="1">
      <c r="B5" s="4" t="s">
        <v>6</v>
      </c>
      <c r="C5" s="6"/>
      <c r="D5" s="113" t="s">
        <v>41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  <c r="Q5" s="116" t="s">
        <v>7</v>
      </c>
      <c r="R5" s="117"/>
      <c r="S5" s="118" t="s">
        <v>8</v>
      </c>
      <c r="T5" s="119"/>
    </row>
    <row r="6" spans="2:20" ht="19.5" customHeight="1" thickBot="1">
      <c r="B6" s="7" t="s">
        <v>9</v>
      </c>
      <c r="C6" s="8"/>
      <c r="D6" s="92" t="s">
        <v>10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90" t="s">
        <v>11</v>
      </c>
      <c r="R6" s="91"/>
      <c r="S6" s="95" t="s">
        <v>119</v>
      </c>
      <c r="T6" s="96"/>
    </row>
    <row r="7" spans="2:20" ht="24.75" customHeight="1">
      <c r="B7" s="9"/>
      <c r="C7" s="10" t="str">
        <f>D4</f>
        <v>Gymnázium Aš</v>
      </c>
      <c r="D7" s="10" t="str">
        <f>D5</f>
        <v>ZŠ Most</v>
      </c>
      <c r="E7" s="97" t="s">
        <v>12</v>
      </c>
      <c r="F7" s="98"/>
      <c r="G7" s="98"/>
      <c r="H7" s="98"/>
      <c r="I7" s="98"/>
      <c r="J7" s="98"/>
      <c r="K7" s="98"/>
      <c r="L7" s="98"/>
      <c r="M7" s="99"/>
      <c r="N7" s="100" t="s">
        <v>13</v>
      </c>
      <c r="O7" s="101"/>
      <c r="P7" s="100" t="s">
        <v>14</v>
      </c>
      <c r="Q7" s="101"/>
      <c r="R7" s="100" t="s">
        <v>15</v>
      </c>
      <c r="S7" s="101"/>
      <c r="T7" s="11" t="s">
        <v>16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18"/>
      <c r="O8" s="19"/>
      <c r="P8" s="18"/>
      <c r="Q8" s="19"/>
      <c r="R8" s="18"/>
      <c r="S8" s="19"/>
      <c r="T8" s="20"/>
    </row>
    <row r="9" spans="2:20" ht="30" customHeight="1" thickTop="1">
      <c r="B9" s="21" t="s">
        <v>17</v>
      </c>
      <c r="C9" s="22" t="s">
        <v>45</v>
      </c>
      <c r="D9" s="23" t="s">
        <v>50</v>
      </c>
      <c r="E9" s="24">
        <v>21</v>
      </c>
      <c r="F9" s="25" t="s">
        <v>18</v>
      </c>
      <c r="G9" s="26">
        <v>5</v>
      </c>
      <c r="H9" s="24">
        <v>21</v>
      </c>
      <c r="I9" s="25" t="s">
        <v>18</v>
      </c>
      <c r="J9" s="26">
        <v>10</v>
      </c>
      <c r="K9" s="24"/>
      <c r="L9" s="25" t="s">
        <v>18</v>
      </c>
      <c r="M9" s="26"/>
      <c r="N9" s="27">
        <f>E9+H9+K9</f>
        <v>42</v>
      </c>
      <c r="O9" s="28">
        <f>G9+J9+M9</f>
        <v>15</v>
      </c>
      <c r="P9" s="29">
        <f>IF(E9&gt;G9,1,0)+IF(H9&gt;J9,1,0)+IF(K9&gt;M9,1,0)</f>
        <v>2</v>
      </c>
      <c r="Q9" s="30">
        <f>IF(E9&lt;G9,1,0)+IF(H9&lt;J9,1,0)+IF(K9&lt;M9,1,0)</f>
        <v>0</v>
      </c>
      <c r="R9" s="31">
        <f>IF(P9=2,1,0)</f>
        <v>1</v>
      </c>
      <c r="S9" s="32">
        <f>IF(Q9=2,1,0)</f>
        <v>0</v>
      </c>
      <c r="T9" s="33"/>
    </row>
    <row r="10" spans="2:20" ht="30" customHeight="1">
      <c r="B10" s="21" t="s">
        <v>19</v>
      </c>
      <c r="C10" s="22" t="s">
        <v>46</v>
      </c>
      <c r="D10" s="22" t="s">
        <v>51</v>
      </c>
      <c r="E10" s="24">
        <v>21</v>
      </c>
      <c r="F10" s="30" t="s">
        <v>18</v>
      </c>
      <c r="G10" s="26">
        <v>9</v>
      </c>
      <c r="H10" s="24">
        <v>21</v>
      </c>
      <c r="I10" s="30" t="s">
        <v>18</v>
      </c>
      <c r="J10" s="26">
        <v>7</v>
      </c>
      <c r="K10" s="24"/>
      <c r="L10" s="30" t="s">
        <v>18</v>
      </c>
      <c r="M10" s="26"/>
      <c r="N10" s="27">
        <f>E10+H10+K10</f>
        <v>42</v>
      </c>
      <c r="O10" s="28">
        <f>G10+J10+M10</f>
        <v>16</v>
      </c>
      <c r="P10" s="29">
        <f>IF(E10&gt;G10,1,0)+IF(H10&gt;J10,1,0)+IF(K10&gt;M10,1,0)</f>
        <v>2</v>
      </c>
      <c r="Q10" s="30">
        <f>IF(E10&lt;G10,1,0)+IF(H10&lt;J10,1,0)+IF(K10&lt;M10,1,0)</f>
        <v>0</v>
      </c>
      <c r="R10" s="34">
        <f aca="true" t="shared" si="0" ref="R10:S13">IF(P10=2,1,0)</f>
        <v>1</v>
      </c>
      <c r="S10" s="32">
        <f t="shared" si="0"/>
        <v>0</v>
      </c>
      <c r="T10" s="33"/>
    </row>
    <row r="11" spans="2:20" ht="30" customHeight="1">
      <c r="B11" s="21" t="s">
        <v>20</v>
      </c>
      <c r="C11" s="22" t="s">
        <v>47</v>
      </c>
      <c r="D11" s="22" t="s">
        <v>52</v>
      </c>
      <c r="E11" s="24">
        <v>6</v>
      </c>
      <c r="F11" s="30" t="s">
        <v>18</v>
      </c>
      <c r="G11" s="26">
        <v>21</v>
      </c>
      <c r="H11" s="24">
        <v>12</v>
      </c>
      <c r="I11" s="30" t="s">
        <v>18</v>
      </c>
      <c r="J11" s="26">
        <v>21</v>
      </c>
      <c r="K11" s="24"/>
      <c r="L11" s="30" t="s">
        <v>18</v>
      </c>
      <c r="M11" s="26"/>
      <c r="N11" s="27">
        <f>E11+H11+K11</f>
        <v>18</v>
      </c>
      <c r="O11" s="28">
        <f>G11+J11+M11</f>
        <v>42</v>
      </c>
      <c r="P11" s="29">
        <f>IF(E11&gt;G11,1,0)+IF(H11&gt;J11,1,0)+IF(K11&gt;M11,1,0)</f>
        <v>0</v>
      </c>
      <c r="Q11" s="30">
        <f>IF(E11&lt;G11,1,0)+IF(H11&lt;J11,1,0)+IF(K11&lt;M11,1,0)</f>
        <v>2</v>
      </c>
      <c r="R11" s="34">
        <f t="shared" si="0"/>
        <v>0</v>
      </c>
      <c r="S11" s="32">
        <f t="shared" si="0"/>
        <v>1</v>
      </c>
      <c r="T11" s="33"/>
    </row>
    <row r="12" spans="2:20" ht="30" customHeight="1">
      <c r="B12" s="21" t="s">
        <v>21</v>
      </c>
      <c r="C12" s="22" t="s">
        <v>48</v>
      </c>
      <c r="D12" s="22" t="s">
        <v>53</v>
      </c>
      <c r="E12" s="24">
        <v>21</v>
      </c>
      <c r="F12" s="30" t="s">
        <v>18</v>
      </c>
      <c r="G12" s="26">
        <v>14</v>
      </c>
      <c r="H12" s="24">
        <v>21</v>
      </c>
      <c r="I12" s="30" t="s">
        <v>18</v>
      </c>
      <c r="J12" s="26">
        <v>10</v>
      </c>
      <c r="K12" s="24"/>
      <c r="L12" s="30" t="s">
        <v>18</v>
      </c>
      <c r="M12" s="26"/>
      <c r="N12" s="27">
        <f>E12+H12+K12</f>
        <v>42</v>
      </c>
      <c r="O12" s="28">
        <f>G12+J12+M12</f>
        <v>24</v>
      </c>
      <c r="P12" s="29">
        <f>IF(E12&gt;G12,1,0)+IF(H12&gt;J12,1,0)+IF(K12&gt;M12,1,0)</f>
        <v>2</v>
      </c>
      <c r="Q12" s="30">
        <f>IF(E12&lt;G12,1,0)+IF(H12&lt;J12,1,0)+IF(K12&lt;M12,1,0)</f>
        <v>0</v>
      </c>
      <c r="R12" s="34">
        <f t="shared" si="0"/>
        <v>1</v>
      </c>
      <c r="S12" s="32">
        <f t="shared" si="0"/>
        <v>0</v>
      </c>
      <c r="T12" s="33"/>
    </row>
    <row r="13" spans="2:20" ht="30" customHeight="1" thickBot="1">
      <c r="B13" s="21" t="s">
        <v>22</v>
      </c>
      <c r="C13" s="22" t="s">
        <v>49</v>
      </c>
      <c r="D13" s="22" t="s">
        <v>54</v>
      </c>
      <c r="E13" s="24">
        <v>1</v>
      </c>
      <c r="F13" s="30" t="s">
        <v>18</v>
      </c>
      <c r="G13" s="26">
        <v>21</v>
      </c>
      <c r="H13" s="24">
        <v>5</v>
      </c>
      <c r="I13" s="30" t="s">
        <v>18</v>
      </c>
      <c r="J13" s="26">
        <v>21</v>
      </c>
      <c r="K13" s="24"/>
      <c r="L13" s="30" t="s">
        <v>18</v>
      </c>
      <c r="M13" s="26"/>
      <c r="N13" s="27">
        <f>E13+H13+K13</f>
        <v>6</v>
      </c>
      <c r="O13" s="28">
        <f>G13+J13+M13</f>
        <v>42</v>
      </c>
      <c r="P13" s="29">
        <f>IF(E13&gt;G13,1,0)+IF(H13&gt;J13,1,0)+IF(K13&gt;M13,1,0)</f>
        <v>0</v>
      </c>
      <c r="Q13" s="30">
        <f>IF(E13&lt;G13,1,0)+IF(H13&lt;J13,1,0)+IF(K13&lt;M13,1,0)</f>
        <v>2</v>
      </c>
      <c r="R13" s="34">
        <f t="shared" si="0"/>
        <v>0</v>
      </c>
      <c r="S13" s="32">
        <f t="shared" si="0"/>
        <v>1</v>
      </c>
      <c r="T13" s="33"/>
    </row>
    <row r="14" spans="2:20" ht="34.5" customHeight="1" thickBot="1">
      <c r="B14" s="35" t="s">
        <v>23</v>
      </c>
      <c r="C14" s="88" t="str">
        <f>IF(R14&gt;S14,D4,IF(S14&gt;R14,D5,"remíza"))</f>
        <v>Gymnázium Aš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6">
        <f aca="true" t="shared" si="1" ref="N14:S14">SUM(N9:N13)</f>
        <v>150</v>
      </c>
      <c r="O14" s="37">
        <f t="shared" si="1"/>
        <v>139</v>
      </c>
      <c r="P14" s="36">
        <f t="shared" si="1"/>
        <v>6</v>
      </c>
      <c r="Q14" s="38">
        <f t="shared" si="1"/>
        <v>4</v>
      </c>
      <c r="R14" s="36">
        <f t="shared" si="1"/>
        <v>3</v>
      </c>
      <c r="S14" s="37">
        <f t="shared" si="1"/>
        <v>2</v>
      </c>
      <c r="T14" s="39"/>
    </row>
    <row r="15" spans="2:20" ht="15"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 t="s">
        <v>24</v>
      </c>
    </row>
    <row r="16" spans="2:20" ht="12.75">
      <c r="B16" s="44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21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2:20" ht="33.75" customHeight="1">
      <c r="B18" s="45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20" ht="33.7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2:20" ht="28.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1" ht="12.75">
      <c r="B21" s="49" t="s">
        <v>27</v>
      </c>
      <c r="C21" s="41"/>
      <c r="D21" s="50"/>
      <c r="E21" s="49" t="s">
        <v>28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</row>
    <row r="22" spans="2:21" ht="12.75">
      <c r="B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2.75">
      <c r="B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2.75">
      <c r="B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2.75">
      <c r="B25" s="5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2.75">
      <c r="B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</sheetData>
  <sheetProtection/>
  <mergeCells count="16">
    <mergeCell ref="C14:M14"/>
    <mergeCell ref="D6:P6"/>
    <mergeCell ref="S6:T6"/>
    <mergeCell ref="E7:M7"/>
    <mergeCell ref="N7:O7"/>
    <mergeCell ref="P7:Q7"/>
    <mergeCell ref="R7:S7"/>
    <mergeCell ref="Q6:R6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9.5" customHeight="1" thickBot="1">
      <c r="B3" s="2" t="s">
        <v>1</v>
      </c>
      <c r="C3" s="3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</row>
    <row r="4" spans="2:20" ht="19.5" customHeight="1" thickBot="1" thickTop="1">
      <c r="B4" s="4" t="s">
        <v>3</v>
      </c>
      <c r="C4" s="5"/>
      <c r="D4" s="106" t="s">
        <v>42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09" t="s">
        <v>4</v>
      </c>
      <c r="R4" s="110"/>
      <c r="S4" s="111" t="s">
        <v>5</v>
      </c>
      <c r="T4" s="112"/>
    </row>
    <row r="5" spans="2:20" ht="19.5" customHeight="1" thickTop="1">
      <c r="B5" s="4" t="s">
        <v>6</v>
      </c>
      <c r="C5" s="6"/>
      <c r="D5" s="106" t="s">
        <v>29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116" t="s">
        <v>7</v>
      </c>
      <c r="R5" s="117"/>
      <c r="S5" s="118" t="s">
        <v>8</v>
      </c>
      <c r="T5" s="119"/>
    </row>
    <row r="6" spans="2:20" ht="19.5" customHeight="1" thickBot="1">
      <c r="B6" s="7" t="s">
        <v>9</v>
      </c>
      <c r="C6" s="8"/>
      <c r="D6" s="92" t="s">
        <v>10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90" t="s">
        <v>11</v>
      </c>
      <c r="R6" s="91"/>
      <c r="S6" s="95" t="s">
        <v>119</v>
      </c>
      <c r="T6" s="96"/>
    </row>
    <row r="7" spans="2:20" ht="24.75" customHeight="1">
      <c r="B7" s="9"/>
      <c r="C7" s="10" t="str">
        <f>D4</f>
        <v>25. ZŠ Plzeň A</v>
      </c>
      <c r="D7" s="10" t="str">
        <f>D5</f>
        <v>Gymnázium Aš</v>
      </c>
      <c r="E7" s="97" t="s">
        <v>12</v>
      </c>
      <c r="F7" s="98"/>
      <c r="G7" s="98"/>
      <c r="H7" s="98"/>
      <c r="I7" s="98"/>
      <c r="J7" s="98"/>
      <c r="K7" s="98"/>
      <c r="L7" s="98"/>
      <c r="M7" s="99"/>
      <c r="N7" s="100" t="s">
        <v>13</v>
      </c>
      <c r="O7" s="101"/>
      <c r="P7" s="100" t="s">
        <v>14</v>
      </c>
      <c r="Q7" s="101"/>
      <c r="R7" s="100" t="s">
        <v>15</v>
      </c>
      <c r="S7" s="101"/>
      <c r="T7" s="11" t="s">
        <v>16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18"/>
      <c r="O8" s="19"/>
      <c r="P8" s="18"/>
      <c r="Q8" s="19"/>
      <c r="R8" s="18"/>
      <c r="S8" s="19"/>
      <c r="T8" s="20"/>
    </row>
    <row r="9" spans="2:20" ht="30" customHeight="1" thickTop="1">
      <c r="B9" s="21" t="s">
        <v>17</v>
      </c>
      <c r="C9" s="22" t="s">
        <v>57</v>
      </c>
      <c r="D9" s="22" t="s">
        <v>91</v>
      </c>
      <c r="E9" s="24">
        <v>16</v>
      </c>
      <c r="F9" s="25" t="s">
        <v>18</v>
      </c>
      <c r="G9" s="26">
        <v>21</v>
      </c>
      <c r="H9" s="24">
        <v>20</v>
      </c>
      <c r="I9" s="25" t="s">
        <v>18</v>
      </c>
      <c r="J9" s="26">
        <v>21</v>
      </c>
      <c r="K9" s="24"/>
      <c r="L9" s="25" t="s">
        <v>18</v>
      </c>
      <c r="M9" s="26"/>
      <c r="N9" s="27">
        <f>E9+H9+K9</f>
        <v>36</v>
      </c>
      <c r="O9" s="28">
        <f>G9+J9+M9</f>
        <v>42</v>
      </c>
      <c r="P9" s="29">
        <f>IF(E9&gt;G9,1,0)+IF(H9&gt;J9,1,0)+IF(K9&gt;M9,1,0)</f>
        <v>0</v>
      </c>
      <c r="Q9" s="30">
        <f>IF(E9&lt;G9,1,0)+IF(H9&lt;J9,1,0)+IF(K9&lt;M9,1,0)</f>
        <v>2</v>
      </c>
      <c r="R9" s="31">
        <f>IF(P9=2,1,0)</f>
        <v>0</v>
      </c>
      <c r="S9" s="32">
        <f>IF(Q9=2,1,0)</f>
        <v>1</v>
      </c>
      <c r="T9" s="33"/>
    </row>
    <row r="10" spans="2:20" ht="30" customHeight="1">
      <c r="B10" s="21" t="s">
        <v>19</v>
      </c>
      <c r="C10" s="22" t="s">
        <v>58</v>
      </c>
      <c r="D10" s="22" t="s">
        <v>46</v>
      </c>
      <c r="E10" s="24">
        <v>16</v>
      </c>
      <c r="F10" s="30" t="s">
        <v>18</v>
      </c>
      <c r="G10" s="26">
        <v>21</v>
      </c>
      <c r="H10" s="24">
        <v>13</v>
      </c>
      <c r="I10" s="30" t="s">
        <v>18</v>
      </c>
      <c r="J10" s="26">
        <v>21</v>
      </c>
      <c r="K10" s="24"/>
      <c r="L10" s="30" t="s">
        <v>18</v>
      </c>
      <c r="M10" s="26"/>
      <c r="N10" s="27">
        <f>E10+H10+K10</f>
        <v>29</v>
      </c>
      <c r="O10" s="28">
        <f>G10+J10+M10</f>
        <v>42</v>
      </c>
      <c r="P10" s="29">
        <f>IF(E10&gt;G10,1,0)+IF(H10&gt;J10,1,0)+IF(K10&gt;M10,1,0)</f>
        <v>0</v>
      </c>
      <c r="Q10" s="30">
        <f>IF(E10&lt;G10,1,0)+IF(H10&lt;J10,1,0)+IF(K10&lt;M10,1,0)</f>
        <v>2</v>
      </c>
      <c r="R10" s="34">
        <f aca="true" t="shared" si="0" ref="R10:S13">IF(P10=2,1,0)</f>
        <v>0</v>
      </c>
      <c r="S10" s="32">
        <f t="shared" si="0"/>
        <v>1</v>
      </c>
      <c r="T10" s="33"/>
    </row>
    <row r="11" spans="2:20" ht="30" customHeight="1">
      <c r="B11" s="21" t="s">
        <v>20</v>
      </c>
      <c r="C11" s="22" t="s">
        <v>59</v>
      </c>
      <c r="D11" s="22" t="s">
        <v>47</v>
      </c>
      <c r="E11" s="24">
        <v>3</v>
      </c>
      <c r="F11" s="30" t="s">
        <v>18</v>
      </c>
      <c r="G11" s="26">
        <v>21</v>
      </c>
      <c r="H11" s="24">
        <v>6</v>
      </c>
      <c r="I11" s="30" t="s">
        <v>18</v>
      </c>
      <c r="J11" s="26">
        <v>21</v>
      </c>
      <c r="K11" s="24"/>
      <c r="L11" s="30" t="s">
        <v>18</v>
      </c>
      <c r="M11" s="26"/>
      <c r="N11" s="27">
        <f>E11+H11+K11</f>
        <v>9</v>
      </c>
      <c r="O11" s="28">
        <f>G11+J11+M11</f>
        <v>42</v>
      </c>
      <c r="P11" s="29">
        <f>IF(E11&gt;G11,1,0)+IF(H11&gt;J11,1,0)+IF(K11&gt;M11,1,0)</f>
        <v>0</v>
      </c>
      <c r="Q11" s="30">
        <f>IF(E11&lt;G11,1,0)+IF(H11&lt;J11,1,0)+IF(K11&lt;M11,1,0)</f>
        <v>2</v>
      </c>
      <c r="R11" s="34">
        <f t="shared" si="0"/>
        <v>0</v>
      </c>
      <c r="S11" s="32">
        <f t="shared" si="0"/>
        <v>1</v>
      </c>
      <c r="T11" s="33"/>
    </row>
    <row r="12" spans="2:20" ht="30" customHeight="1">
      <c r="B12" s="21" t="s">
        <v>21</v>
      </c>
      <c r="C12" s="22" t="s">
        <v>60</v>
      </c>
      <c r="D12" s="22" t="s">
        <v>48</v>
      </c>
      <c r="E12" s="24">
        <v>12</v>
      </c>
      <c r="F12" s="30" t="s">
        <v>18</v>
      </c>
      <c r="G12" s="26">
        <v>21</v>
      </c>
      <c r="H12" s="24">
        <v>13</v>
      </c>
      <c r="I12" s="30" t="s">
        <v>18</v>
      </c>
      <c r="J12" s="26">
        <v>21</v>
      </c>
      <c r="K12" s="24"/>
      <c r="L12" s="30" t="s">
        <v>18</v>
      </c>
      <c r="M12" s="26"/>
      <c r="N12" s="27">
        <f>E12+H12+K12</f>
        <v>25</v>
      </c>
      <c r="O12" s="28">
        <f>G12+J12+M12</f>
        <v>42</v>
      </c>
      <c r="P12" s="29">
        <f>IF(E12&gt;G12,1,0)+IF(H12&gt;J12,1,0)+IF(K12&gt;M12,1,0)</f>
        <v>0</v>
      </c>
      <c r="Q12" s="30">
        <f>IF(E12&lt;G12,1,0)+IF(H12&lt;J12,1,0)+IF(K12&lt;M12,1,0)</f>
        <v>2</v>
      </c>
      <c r="R12" s="34">
        <f t="shared" si="0"/>
        <v>0</v>
      </c>
      <c r="S12" s="32">
        <f t="shared" si="0"/>
        <v>1</v>
      </c>
      <c r="T12" s="33"/>
    </row>
    <row r="13" spans="2:20" ht="30" customHeight="1" thickBot="1">
      <c r="B13" s="21" t="s">
        <v>22</v>
      </c>
      <c r="C13" s="22" t="s">
        <v>61</v>
      </c>
      <c r="D13" s="22" t="s">
        <v>44</v>
      </c>
      <c r="E13" s="24">
        <v>15</v>
      </c>
      <c r="F13" s="30" t="s">
        <v>18</v>
      </c>
      <c r="G13" s="26">
        <v>21</v>
      </c>
      <c r="H13" s="24">
        <v>8</v>
      </c>
      <c r="I13" s="30" t="s">
        <v>18</v>
      </c>
      <c r="J13" s="26">
        <v>21</v>
      </c>
      <c r="K13" s="24"/>
      <c r="L13" s="30" t="s">
        <v>18</v>
      </c>
      <c r="M13" s="26"/>
      <c r="N13" s="27">
        <f>E13+H13+K13</f>
        <v>23</v>
      </c>
      <c r="O13" s="28">
        <f>G13+J13+M13</f>
        <v>42</v>
      </c>
      <c r="P13" s="29">
        <f>IF(E13&gt;G13,1,0)+IF(H13&gt;J13,1,0)+IF(K13&gt;M13,1,0)</f>
        <v>0</v>
      </c>
      <c r="Q13" s="30">
        <f>IF(E13&lt;G13,1,0)+IF(H13&lt;J13,1,0)+IF(K13&lt;M13,1,0)</f>
        <v>2</v>
      </c>
      <c r="R13" s="34">
        <f t="shared" si="0"/>
        <v>0</v>
      </c>
      <c r="S13" s="32">
        <f t="shared" si="0"/>
        <v>1</v>
      </c>
      <c r="T13" s="33"/>
    </row>
    <row r="14" spans="2:20" ht="34.5" customHeight="1" thickBot="1">
      <c r="B14" s="35" t="s">
        <v>23</v>
      </c>
      <c r="C14" s="88" t="str">
        <f>IF(R14&gt;S14,D4,IF(S14&gt;R14,D5,"remíza"))</f>
        <v>Gymnázium Aš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6">
        <f aca="true" t="shared" si="1" ref="N14:S14">SUM(N9:N13)</f>
        <v>122</v>
      </c>
      <c r="O14" s="37">
        <f t="shared" si="1"/>
        <v>210</v>
      </c>
      <c r="P14" s="36">
        <f t="shared" si="1"/>
        <v>0</v>
      </c>
      <c r="Q14" s="38">
        <f t="shared" si="1"/>
        <v>10</v>
      </c>
      <c r="R14" s="36">
        <f t="shared" si="1"/>
        <v>0</v>
      </c>
      <c r="S14" s="37">
        <f t="shared" si="1"/>
        <v>5</v>
      </c>
      <c r="T14" s="39"/>
    </row>
    <row r="15" spans="2:20" ht="15"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 t="s">
        <v>24</v>
      </c>
    </row>
    <row r="16" spans="2:20" ht="12.75">
      <c r="B16" s="44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21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2:20" ht="33.75" customHeight="1">
      <c r="B18" s="45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20" ht="33.7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2:20" ht="28.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1" ht="12.75">
      <c r="B21" s="49" t="s">
        <v>27</v>
      </c>
      <c r="C21" s="41"/>
      <c r="D21" s="50"/>
      <c r="E21" s="49" t="s">
        <v>28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</row>
    <row r="22" spans="2:21" ht="12.75">
      <c r="B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2.75">
      <c r="B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2.75">
      <c r="B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2.75">
      <c r="B25" s="5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2.75">
      <c r="B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</sheetData>
  <sheetProtection/>
  <mergeCells count="16">
    <mergeCell ref="B2:T2"/>
    <mergeCell ref="D3:T3"/>
    <mergeCell ref="D4:P4"/>
    <mergeCell ref="Q4:R4"/>
    <mergeCell ref="S4:T4"/>
    <mergeCell ref="D5:P5"/>
    <mergeCell ref="Q5:R5"/>
    <mergeCell ref="S5:T5"/>
    <mergeCell ref="C14:M14"/>
    <mergeCell ref="D6:P6"/>
    <mergeCell ref="Q6:R6"/>
    <mergeCell ref="S6:T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9.5" customHeight="1" thickBot="1">
      <c r="B3" s="2" t="s">
        <v>1</v>
      </c>
      <c r="C3" s="3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</row>
    <row r="4" spans="2:20" ht="19.5" customHeight="1" thickTop="1">
      <c r="B4" s="4" t="s">
        <v>3</v>
      </c>
      <c r="C4" s="5"/>
      <c r="D4" s="113" t="s">
        <v>40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  <c r="Q4" s="109" t="s">
        <v>4</v>
      </c>
      <c r="R4" s="110"/>
      <c r="S4" s="111" t="s">
        <v>5</v>
      </c>
      <c r="T4" s="112"/>
    </row>
    <row r="5" spans="2:20" ht="19.5" customHeight="1">
      <c r="B5" s="4" t="s">
        <v>6</v>
      </c>
      <c r="C5" s="6"/>
      <c r="D5" s="113" t="s">
        <v>43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  <c r="Q5" s="116" t="s">
        <v>7</v>
      </c>
      <c r="R5" s="117"/>
      <c r="S5" s="118" t="s">
        <v>8</v>
      </c>
      <c r="T5" s="119"/>
    </row>
    <row r="6" spans="2:20" ht="19.5" customHeight="1" thickBot="1">
      <c r="B6" s="7" t="s">
        <v>9</v>
      </c>
      <c r="C6" s="8"/>
      <c r="D6" s="92" t="s">
        <v>10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90" t="s">
        <v>11</v>
      </c>
      <c r="R6" s="91"/>
      <c r="S6" s="95" t="s">
        <v>119</v>
      </c>
      <c r="T6" s="96"/>
    </row>
    <row r="7" spans="2:20" ht="24.75" customHeight="1">
      <c r="B7" s="9"/>
      <c r="C7" s="10" t="str">
        <f>D4</f>
        <v>ZŠ Praha Radotín</v>
      </c>
      <c r="D7" s="10" t="str">
        <f>D5</f>
        <v>25. ZŠ Plzeň B</v>
      </c>
      <c r="E7" s="97" t="s">
        <v>12</v>
      </c>
      <c r="F7" s="98"/>
      <c r="G7" s="98"/>
      <c r="H7" s="98"/>
      <c r="I7" s="98"/>
      <c r="J7" s="98"/>
      <c r="K7" s="98"/>
      <c r="L7" s="98"/>
      <c r="M7" s="99"/>
      <c r="N7" s="100" t="s">
        <v>13</v>
      </c>
      <c r="O7" s="101"/>
      <c r="P7" s="100" t="s">
        <v>14</v>
      </c>
      <c r="Q7" s="101"/>
      <c r="R7" s="100" t="s">
        <v>15</v>
      </c>
      <c r="S7" s="101"/>
      <c r="T7" s="11" t="s">
        <v>16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18"/>
      <c r="O8" s="19"/>
      <c r="P8" s="18"/>
      <c r="Q8" s="19"/>
      <c r="R8" s="18"/>
      <c r="S8" s="19"/>
      <c r="T8" s="20"/>
    </row>
    <row r="9" spans="2:20" ht="30" customHeight="1" thickTop="1">
      <c r="B9" s="21" t="s">
        <v>17</v>
      </c>
      <c r="C9" s="23" t="s">
        <v>81</v>
      </c>
      <c r="D9" s="23" t="s">
        <v>79</v>
      </c>
      <c r="E9" s="24">
        <v>21</v>
      </c>
      <c r="F9" s="25" t="s">
        <v>18</v>
      </c>
      <c r="G9" s="26">
        <v>11</v>
      </c>
      <c r="H9" s="24">
        <v>21</v>
      </c>
      <c r="I9" s="25" t="s">
        <v>18</v>
      </c>
      <c r="J9" s="26">
        <v>6</v>
      </c>
      <c r="K9" s="24"/>
      <c r="L9" s="25" t="s">
        <v>18</v>
      </c>
      <c r="M9" s="26"/>
      <c r="N9" s="27">
        <f>E9+H9+K9</f>
        <v>42</v>
      </c>
      <c r="O9" s="28">
        <f>G9+J9+M9</f>
        <v>17</v>
      </c>
      <c r="P9" s="29">
        <f>IF(E9&gt;G9,1,0)+IF(H9&gt;J9,1,0)+IF(K9&gt;M9,1,0)</f>
        <v>2</v>
      </c>
      <c r="Q9" s="30">
        <f>IF(E9&lt;G9,1,0)+IF(H9&lt;J9,1,0)+IF(K9&lt;M9,1,0)</f>
        <v>0</v>
      </c>
      <c r="R9" s="31">
        <f>IF(P9=2,1,0)</f>
        <v>1</v>
      </c>
      <c r="S9" s="32">
        <f>IF(Q9=2,1,0)</f>
        <v>0</v>
      </c>
      <c r="T9" s="33"/>
    </row>
    <row r="10" spans="2:20" ht="30" customHeight="1">
      <c r="B10" s="21" t="s">
        <v>19</v>
      </c>
      <c r="C10" s="22" t="s">
        <v>73</v>
      </c>
      <c r="D10" s="22" t="s">
        <v>80</v>
      </c>
      <c r="E10" s="24">
        <v>21</v>
      </c>
      <c r="F10" s="30" t="s">
        <v>18</v>
      </c>
      <c r="G10" s="26">
        <v>13</v>
      </c>
      <c r="H10" s="24">
        <v>21</v>
      </c>
      <c r="I10" s="30" t="s">
        <v>18</v>
      </c>
      <c r="J10" s="26">
        <v>7</v>
      </c>
      <c r="K10" s="24"/>
      <c r="L10" s="30" t="s">
        <v>18</v>
      </c>
      <c r="M10" s="26"/>
      <c r="N10" s="27">
        <f>E10+H10+K10</f>
        <v>42</v>
      </c>
      <c r="O10" s="28">
        <f>G10+J10+M10</f>
        <v>20</v>
      </c>
      <c r="P10" s="29">
        <f>IF(E10&gt;G10,1,0)+IF(H10&gt;J10,1,0)+IF(K10&gt;M10,1,0)</f>
        <v>2</v>
      </c>
      <c r="Q10" s="30">
        <f>IF(E10&lt;G10,1,0)+IF(H10&lt;J10,1,0)+IF(K10&lt;M10,1,0)</f>
        <v>0</v>
      </c>
      <c r="R10" s="34">
        <f aca="true" t="shared" si="0" ref="R10:S13">IF(P10=2,1,0)</f>
        <v>1</v>
      </c>
      <c r="S10" s="32">
        <f t="shared" si="0"/>
        <v>0</v>
      </c>
      <c r="T10" s="33"/>
    </row>
    <row r="11" spans="2:20" ht="30" customHeight="1">
      <c r="B11" s="21" t="s">
        <v>20</v>
      </c>
      <c r="C11" s="22" t="s">
        <v>82</v>
      </c>
      <c r="D11" s="22" t="s">
        <v>64</v>
      </c>
      <c r="E11" s="24">
        <v>21</v>
      </c>
      <c r="F11" s="30" t="s">
        <v>18</v>
      </c>
      <c r="G11" s="26">
        <v>7</v>
      </c>
      <c r="H11" s="24">
        <v>21</v>
      </c>
      <c r="I11" s="30" t="s">
        <v>18</v>
      </c>
      <c r="J11" s="26">
        <v>9</v>
      </c>
      <c r="K11" s="24"/>
      <c r="L11" s="30" t="s">
        <v>18</v>
      </c>
      <c r="M11" s="26"/>
      <c r="N11" s="27">
        <f>E11+H11+K11</f>
        <v>42</v>
      </c>
      <c r="O11" s="28">
        <f>G11+J11+M11</f>
        <v>16</v>
      </c>
      <c r="P11" s="29">
        <f>IF(E11&gt;G11,1,0)+IF(H11&gt;J11,1,0)+IF(K11&gt;M11,1,0)</f>
        <v>2</v>
      </c>
      <c r="Q11" s="30">
        <f>IF(E11&lt;G11,1,0)+IF(H11&lt;J11,1,0)+IF(K11&lt;M11,1,0)</f>
        <v>0</v>
      </c>
      <c r="R11" s="34">
        <f t="shared" si="0"/>
        <v>1</v>
      </c>
      <c r="S11" s="32">
        <f t="shared" si="0"/>
        <v>0</v>
      </c>
      <c r="T11" s="33"/>
    </row>
    <row r="12" spans="2:20" ht="30" customHeight="1">
      <c r="B12" s="21" t="s">
        <v>21</v>
      </c>
      <c r="C12" s="22" t="s">
        <v>83</v>
      </c>
      <c r="D12" s="22" t="s">
        <v>65</v>
      </c>
      <c r="E12" s="24">
        <v>21</v>
      </c>
      <c r="F12" s="30" t="s">
        <v>18</v>
      </c>
      <c r="G12" s="26">
        <v>19</v>
      </c>
      <c r="H12" s="24">
        <v>21</v>
      </c>
      <c r="I12" s="30" t="s">
        <v>18</v>
      </c>
      <c r="J12" s="26">
        <v>0</v>
      </c>
      <c r="K12" s="24"/>
      <c r="L12" s="30" t="s">
        <v>18</v>
      </c>
      <c r="M12" s="26"/>
      <c r="N12" s="27">
        <f>E12+H12+K12</f>
        <v>42</v>
      </c>
      <c r="O12" s="28">
        <f>G12+J12+M12</f>
        <v>19</v>
      </c>
      <c r="P12" s="29">
        <f>IF(E12&gt;G12,1,0)+IF(H12&gt;J12,1,0)+IF(K12&gt;M12,1,0)</f>
        <v>2</v>
      </c>
      <c r="Q12" s="30">
        <f>IF(E12&lt;G12,1,0)+IF(H12&lt;J12,1,0)+IF(K12&lt;M12,1,0)</f>
        <v>0</v>
      </c>
      <c r="R12" s="34">
        <f t="shared" si="0"/>
        <v>1</v>
      </c>
      <c r="S12" s="32">
        <f t="shared" si="0"/>
        <v>0</v>
      </c>
      <c r="T12" s="33"/>
    </row>
    <row r="13" spans="2:20" ht="30" customHeight="1" thickBot="1">
      <c r="B13" s="21" t="s">
        <v>22</v>
      </c>
      <c r="C13" s="22" t="s">
        <v>84</v>
      </c>
      <c r="D13" s="22" t="s">
        <v>66</v>
      </c>
      <c r="E13" s="24">
        <v>21</v>
      </c>
      <c r="F13" s="30" t="s">
        <v>18</v>
      </c>
      <c r="G13" s="26">
        <v>12</v>
      </c>
      <c r="H13" s="24">
        <v>21</v>
      </c>
      <c r="I13" s="30" t="s">
        <v>18</v>
      </c>
      <c r="J13" s="26">
        <v>9</v>
      </c>
      <c r="K13" s="24"/>
      <c r="L13" s="30" t="s">
        <v>18</v>
      </c>
      <c r="M13" s="26"/>
      <c r="N13" s="27">
        <f>E13+H13+K13</f>
        <v>42</v>
      </c>
      <c r="O13" s="28">
        <f>G13+J13+M13</f>
        <v>21</v>
      </c>
      <c r="P13" s="29">
        <f>IF(E13&gt;G13,1,0)+IF(H13&gt;J13,1,0)+IF(K13&gt;M13,1,0)</f>
        <v>2</v>
      </c>
      <c r="Q13" s="30">
        <f>IF(E13&lt;G13,1,0)+IF(H13&lt;J13,1,0)+IF(K13&lt;M13,1,0)</f>
        <v>0</v>
      </c>
      <c r="R13" s="34">
        <f t="shared" si="0"/>
        <v>1</v>
      </c>
      <c r="S13" s="32">
        <f t="shared" si="0"/>
        <v>0</v>
      </c>
      <c r="T13" s="33"/>
    </row>
    <row r="14" spans="2:20" ht="34.5" customHeight="1" thickBot="1">
      <c r="B14" s="35" t="s">
        <v>23</v>
      </c>
      <c r="C14" s="88" t="str">
        <f>IF(R14&gt;S14,D4,IF(S14&gt;R14,D5,"remíza"))</f>
        <v>ZŠ Praha Radotín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6">
        <f aca="true" t="shared" si="1" ref="N14:S14">SUM(N9:N13)</f>
        <v>210</v>
      </c>
      <c r="O14" s="37">
        <f t="shared" si="1"/>
        <v>93</v>
      </c>
      <c r="P14" s="36">
        <f t="shared" si="1"/>
        <v>10</v>
      </c>
      <c r="Q14" s="38">
        <f t="shared" si="1"/>
        <v>0</v>
      </c>
      <c r="R14" s="36">
        <f t="shared" si="1"/>
        <v>5</v>
      </c>
      <c r="S14" s="37">
        <f t="shared" si="1"/>
        <v>0</v>
      </c>
      <c r="T14" s="39"/>
    </row>
    <row r="15" spans="2:20" ht="15"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 t="s">
        <v>24</v>
      </c>
    </row>
    <row r="16" spans="2:20" ht="12.75">
      <c r="B16" s="44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21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2:20" ht="33.75" customHeight="1">
      <c r="B18" s="45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20" ht="33.7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2:20" ht="28.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1" ht="12.75">
      <c r="B21" s="49" t="s">
        <v>27</v>
      </c>
      <c r="C21" s="41"/>
      <c r="D21" s="50"/>
      <c r="E21" s="49" t="s">
        <v>28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</row>
    <row r="22" spans="2:21" ht="12.75">
      <c r="B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2.75">
      <c r="B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2.75">
      <c r="B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2.75">
      <c r="B25" s="5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2.75">
      <c r="B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</sheetData>
  <sheetProtection/>
  <mergeCells count="16">
    <mergeCell ref="B2:T2"/>
    <mergeCell ref="D3:T3"/>
    <mergeCell ref="D4:P4"/>
    <mergeCell ref="Q4:R4"/>
    <mergeCell ref="S4:T4"/>
    <mergeCell ref="D5:P5"/>
    <mergeCell ref="Q5:R5"/>
    <mergeCell ref="S5:T5"/>
    <mergeCell ref="C14:M14"/>
    <mergeCell ref="D6:P6"/>
    <mergeCell ref="Q6:R6"/>
    <mergeCell ref="S6:T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9.5" customHeight="1" thickBot="1">
      <c r="B3" s="2" t="s">
        <v>1</v>
      </c>
      <c r="C3" s="3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</row>
    <row r="4" spans="2:20" ht="19.5" customHeight="1" thickBot="1" thickTop="1">
      <c r="B4" s="4" t="s">
        <v>3</v>
      </c>
      <c r="C4" s="5"/>
      <c r="D4" s="106" t="s">
        <v>41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09" t="s">
        <v>4</v>
      </c>
      <c r="R4" s="110"/>
      <c r="S4" s="111" t="s">
        <v>5</v>
      </c>
      <c r="T4" s="112"/>
    </row>
    <row r="5" spans="2:20" ht="19.5" customHeight="1" thickTop="1">
      <c r="B5" s="4" t="s">
        <v>6</v>
      </c>
      <c r="C5" s="6"/>
      <c r="D5" s="106" t="s">
        <v>39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116" t="s">
        <v>7</v>
      </c>
      <c r="R5" s="117"/>
      <c r="S5" s="118" t="s">
        <v>8</v>
      </c>
      <c r="T5" s="119"/>
    </row>
    <row r="6" spans="2:20" ht="19.5" customHeight="1" thickBot="1">
      <c r="B6" s="7" t="s">
        <v>9</v>
      </c>
      <c r="C6" s="8"/>
      <c r="D6" s="92" t="s">
        <v>10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90" t="s">
        <v>11</v>
      </c>
      <c r="R6" s="91"/>
      <c r="S6" s="95" t="s">
        <v>119</v>
      </c>
      <c r="T6" s="96"/>
    </row>
    <row r="7" spans="2:20" ht="24.75" customHeight="1">
      <c r="B7" s="9"/>
      <c r="C7" s="10" t="str">
        <f>D4</f>
        <v>ZŠ Most</v>
      </c>
      <c r="D7" s="10" t="str">
        <f>D5</f>
        <v>ZŠ Praha Vinoř</v>
      </c>
      <c r="E7" s="97" t="s">
        <v>12</v>
      </c>
      <c r="F7" s="98"/>
      <c r="G7" s="98"/>
      <c r="H7" s="98"/>
      <c r="I7" s="98"/>
      <c r="J7" s="98"/>
      <c r="K7" s="98"/>
      <c r="L7" s="98"/>
      <c r="M7" s="99"/>
      <c r="N7" s="100" t="s">
        <v>13</v>
      </c>
      <c r="O7" s="101"/>
      <c r="P7" s="100" t="s">
        <v>14</v>
      </c>
      <c r="Q7" s="101"/>
      <c r="R7" s="100" t="s">
        <v>15</v>
      </c>
      <c r="S7" s="101"/>
      <c r="T7" s="11" t="s">
        <v>16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18"/>
      <c r="O8" s="19"/>
      <c r="P8" s="18"/>
      <c r="Q8" s="19"/>
      <c r="R8" s="18"/>
      <c r="S8" s="19"/>
      <c r="T8" s="20"/>
    </row>
    <row r="9" spans="2:20" ht="30" customHeight="1" thickTop="1">
      <c r="B9" s="21" t="s">
        <v>17</v>
      </c>
      <c r="C9" s="23" t="s">
        <v>85</v>
      </c>
      <c r="D9" s="22" t="s">
        <v>94</v>
      </c>
      <c r="E9" s="24">
        <v>10</v>
      </c>
      <c r="F9" s="25" t="s">
        <v>18</v>
      </c>
      <c r="G9" s="26">
        <v>21</v>
      </c>
      <c r="H9" s="24">
        <v>15</v>
      </c>
      <c r="I9" s="25" t="s">
        <v>18</v>
      </c>
      <c r="J9" s="26">
        <v>21</v>
      </c>
      <c r="K9" s="24"/>
      <c r="L9" s="25" t="s">
        <v>18</v>
      </c>
      <c r="M9" s="26"/>
      <c r="N9" s="27">
        <f>E9+H9+K9</f>
        <v>25</v>
      </c>
      <c r="O9" s="28">
        <f>G9+J9+M9</f>
        <v>42</v>
      </c>
      <c r="P9" s="29">
        <f>IF(E9&gt;G9,1,0)+IF(H9&gt;J9,1,0)+IF(K9&gt;M9,1,0)</f>
        <v>0</v>
      </c>
      <c r="Q9" s="30">
        <f>IF(E9&lt;G9,1,0)+IF(H9&lt;J9,1,0)+IF(K9&lt;M9,1,0)</f>
        <v>2</v>
      </c>
      <c r="R9" s="31">
        <f>IF(P9=2,1,0)</f>
        <v>0</v>
      </c>
      <c r="S9" s="32">
        <f>IF(Q9=2,1,0)</f>
        <v>1</v>
      </c>
      <c r="T9" s="33"/>
    </row>
    <row r="10" spans="2:20" ht="30" customHeight="1">
      <c r="B10" s="21" t="s">
        <v>19</v>
      </c>
      <c r="C10" s="22" t="s">
        <v>51</v>
      </c>
      <c r="D10" s="22" t="s">
        <v>68</v>
      </c>
      <c r="E10" s="24">
        <v>7</v>
      </c>
      <c r="F10" s="30" t="s">
        <v>18</v>
      </c>
      <c r="G10" s="26">
        <v>21</v>
      </c>
      <c r="H10" s="24">
        <v>7</v>
      </c>
      <c r="I10" s="30" t="s">
        <v>18</v>
      </c>
      <c r="J10" s="26">
        <v>21</v>
      </c>
      <c r="K10" s="24"/>
      <c r="L10" s="30" t="s">
        <v>18</v>
      </c>
      <c r="M10" s="26"/>
      <c r="N10" s="27">
        <f>E10+H10+K10</f>
        <v>14</v>
      </c>
      <c r="O10" s="28">
        <f>G10+J10+M10</f>
        <v>42</v>
      </c>
      <c r="P10" s="29">
        <f>IF(E10&gt;G10,1,0)+IF(H10&gt;J10,1,0)+IF(K10&gt;M10,1,0)</f>
        <v>0</v>
      </c>
      <c r="Q10" s="30">
        <f>IF(E10&lt;G10,1,0)+IF(H10&lt;J10,1,0)+IF(K10&lt;M10,1,0)</f>
        <v>2</v>
      </c>
      <c r="R10" s="34">
        <f aca="true" t="shared" si="0" ref="R10:S13">IF(P10=2,1,0)</f>
        <v>0</v>
      </c>
      <c r="S10" s="32">
        <f t="shared" si="0"/>
        <v>1</v>
      </c>
      <c r="T10" s="33"/>
    </row>
    <row r="11" spans="2:20" ht="30" customHeight="1">
      <c r="B11" s="21" t="s">
        <v>20</v>
      </c>
      <c r="C11" s="22" t="s">
        <v>52</v>
      </c>
      <c r="D11" s="22" t="s">
        <v>69</v>
      </c>
      <c r="E11" s="24">
        <v>21</v>
      </c>
      <c r="F11" s="30" t="s">
        <v>18</v>
      </c>
      <c r="G11" s="26">
        <v>16</v>
      </c>
      <c r="H11" s="24">
        <v>21</v>
      </c>
      <c r="I11" s="30" t="s">
        <v>18</v>
      </c>
      <c r="J11" s="26">
        <v>15</v>
      </c>
      <c r="K11" s="24"/>
      <c r="L11" s="30" t="s">
        <v>18</v>
      </c>
      <c r="M11" s="26"/>
      <c r="N11" s="27">
        <f>E11+H11+K11</f>
        <v>42</v>
      </c>
      <c r="O11" s="28">
        <f>G11+J11+M11</f>
        <v>31</v>
      </c>
      <c r="P11" s="29">
        <f>IF(E11&gt;G11,1,0)+IF(H11&gt;J11,1,0)+IF(K11&gt;M11,1,0)</f>
        <v>2</v>
      </c>
      <c r="Q11" s="30">
        <f>IF(E11&lt;G11,1,0)+IF(H11&lt;J11,1,0)+IF(K11&lt;M11,1,0)</f>
        <v>0</v>
      </c>
      <c r="R11" s="34">
        <f t="shared" si="0"/>
        <v>1</v>
      </c>
      <c r="S11" s="32">
        <f t="shared" si="0"/>
        <v>0</v>
      </c>
      <c r="T11" s="33"/>
    </row>
    <row r="12" spans="2:20" ht="30" customHeight="1">
      <c r="B12" s="21" t="s">
        <v>21</v>
      </c>
      <c r="C12" s="22" t="s">
        <v>87</v>
      </c>
      <c r="D12" s="22" t="s">
        <v>70</v>
      </c>
      <c r="E12" s="24">
        <v>4</v>
      </c>
      <c r="F12" s="30" t="s">
        <v>18</v>
      </c>
      <c r="G12" s="26">
        <v>21</v>
      </c>
      <c r="H12" s="24">
        <v>8</v>
      </c>
      <c r="I12" s="30" t="s">
        <v>18</v>
      </c>
      <c r="J12" s="26">
        <v>21</v>
      </c>
      <c r="K12" s="24"/>
      <c r="L12" s="30" t="s">
        <v>18</v>
      </c>
      <c r="M12" s="26"/>
      <c r="N12" s="27">
        <f>E12+H12+K12</f>
        <v>12</v>
      </c>
      <c r="O12" s="28">
        <f>G12+J12+M12</f>
        <v>42</v>
      </c>
      <c r="P12" s="29">
        <f>IF(E12&gt;G12,1,0)+IF(H12&gt;J12,1,0)+IF(K12&gt;M12,1,0)</f>
        <v>0</v>
      </c>
      <c r="Q12" s="30">
        <f>IF(E12&lt;G12,1,0)+IF(H12&lt;J12,1,0)+IF(K12&lt;M12,1,0)</f>
        <v>2</v>
      </c>
      <c r="R12" s="34">
        <f t="shared" si="0"/>
        <v>0</v>
      </c>
      <c r="S12" s="32">
        <f t="shared" si="0"/>
        <v>1</v>
      </c>
      <c r="T12" s="33"/>
    </row>
    <row r="13" spans="2:20" ht="30" customHeight="1" thickBot="1">
      <c r="B13" s="21" t="s">
        <v>22</v>
      </c>
      <c r="C13" s="22" t="s">
        <v>86</v>
      </c>
      <c r="D13" s="22" t="s">
        <v>95</v>
      </c>
      <c r="E13" s="24">
        <v>19</v>
      </c>
      <c r="F13" s="30" t="s">
        <v>18</v>
      </c>
      <c r="G13" s="26">
        <v>21</v>
      </c>
      <c r="H13" s="24">
        <v>21</v>
      </c>
      <c r="I13" s="30" t="s">
        <v>18</v>
      </c>
      <c r="J13" s="26">
        <v>19</v>
      </c>
      <c r="K13" s="24">
        <v>21</v>
      </c>
      <c r="L13" s="30" t="s">
        <v>18</v>
      </c>
      <c r="M13" s="26">
        <v>19</v>
      </c>
      <c r="N13" s="27">
        <f>E13+H13+K13</f>
        <v>61</v>
      </c>
      <c r="O13" s="28">
        <f>G13+J13+M13</f>
        <v>59</v>
      </c>
      <c r="P13" s="29">
        <f>IF(E13&gt;G13,1,0)+IF(H13&gt;J13,1,0)+IF(K13&gt;M13,1,0)</f>
        <v>2</v>
      </c>
      <c r="Q13" s="30">
        <f>IF(E13&lt;G13,1,0)+IF(H13&lt;J13,1,0)+IF(K13&lt;M13,1,0)</f>
        <v>1</v>
      </c>
      <c r="R13" s="34">
        <f t="shared" si="0"/>
        <v>1</v>
      </c>
      <c r="S13" s="32">
        <f t="shared" si="0"/>
        <v>0</v>
      </c>
      <c r="T13" s="33"/>
    </row>
    <row r="14" spans="2:20" ht="34.5" customHeight="1" thickBot="1">
      <c r="B14" s="35" t="s">
        <v>23</v>
      </c>
      <c r="C14" s="88" t="str">
        <f>IF(R14&gt;S14,D4,IF(S14&gt;R14,D5,"remíza"))</f>
        <v>ZŠ Praha Vinoř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6">
        <f aca="true" t="shared" si="1" ref="N14:S14">SUM(N9:N13)</f>
        <v>154</v>
      </c>
      <c r="O14" s="37">
        <f t="shared" si="1"/>
        <v>216</v>
      </c>
      <c r="P14" s="36">
        <f t="shared" si="1"/>
        <v>4</v>
      </c>
      <c r="Q14" s="38">
        <f t="shared" si="1"/>
        <v>7</v>
      </c>
      <c r="R14" s="36">
        <f t="shared" si="1"/>
        <v>2</v>
      </c>
      <c r="S14" s="37">
        <f t="shared" si="1"/>
        <v>3</v>
      </c>
      <c r="T14" s="39"/>
    </row>
    <row r="15" spans="2:20" ht="15"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 t="s">
        <v>24</v>
      </c>
    </row>
    <row r="16" spans="2:20" ht="12.75">
      <c r="B16" s="44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21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2:20" ht="33.75" customHeight="1">
      <c r="B18" s="45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20" ht="33.7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2:20" ht="28.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1" ht="12.75">
      <c r="B21" s="49" t="s">
        <v>27</v>
      </c>
      <c r="C21" s="41"/>
      <c r="D21" s="50"/>
      <c r="E21" s="49" t="s">
        <v>28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</row>
    <row r="22" spans="2:21" ht="12.75">
      <c r="B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2.75">
      <c r="B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2.75">
      <c r="B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2.75">
      <c r="B25" s="5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2.75">
      <c r="B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</sheetData>
  <sheetProtection/>
  <mergeCells count="16">
    <mergeCell ref="B2:T2"/>
    <mergeCell ref="D3:T3"/>
    <mergeCell ref="D4:P4"/>
    <mergeCell ref="Q4:R4"/>
    <mergeCell ref="S4:T4"/>
    <mergeCell ref="D5:P5"/>
    <mergeCell ref="Q5:R5"/>
    <mergeCell ref="S5:T5"/>
    <mergeCell ref="C14:M14"/>
    <mergeCell ref="D6:P6"/>
    <mergeCell ref="Q6:R6"/>
    <mergeCell ref="S6:T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9.5" customHeight="1" thickBot="1">
      <c r="B3" s="2" t="s">
        <v>1</v>
      </c>
      <c r="C3" s="3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</row>
    <row r="4" spans="2:20" ht="19.5" customHeight="1" thickTop="1">
      <c r="B4" s="4" t="s">
        <v>3</v>
      </c>
      <c r="C4" s="5"/>
      <c r="D4" s="106" t="s">
        <v>41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09" t="s">
        <v>4</v>
      </c>
      <c r="R4" s="110"/>
      <c r="S4" s="111" t="s">
        <v>5</v>
      </c>
      <c r="T4" s="112"/>
    </row>
    <row r="5" spans="2:20" ht="19.5" customHeight="1">
      <c r="B5" s="4" t="s">
        <v>6</v>
      </c>
      <c r="C5" s="6"/>
      <c r="D5" s="113" t="s">
        <v>43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  <c r="Q5" s="116" t="s">
        <v>7</v>
      </c>
      <c r="R5" s="117"/>
      <c r="S5" s="118" t="s">
        <v>8</v>
      </c>
      <c r="T5" s="119"/>
    </row>
    <row r="6" spans="2:20" ht="19.5" customHeight="1" thickBot="1">
      <c r="B6" s="7" t="s">
        <v>9</v>
      </c>
      <c r="C6" s="8"/>
      <c r="D6" s="92" t="s">
        <v>10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90" t="s">
        <v>11</v>
      </c>
      <c r="R6" s="91"/>
      <c r="S6" s="95" t="s">
        <v>119</v>
      </c>
      <c r="T6" s="96"/>
    </row>
    <row r="7" spans="2:20" ht="24.75" customHeight="1">
      <c r="B7" s="9"/>
      <c r="C7" s="10" t="str">
        <f>D4</f>
        <v>ZŠ Most</v>
      </c>
      <c r="D7" s="10" t="str">
        <f>D5</f>
        <v>25. ZŠ Plzeň B</v>
      </c>
      <c r="E7" s="97" t="s">
        <v>12</v>
      </c>
      <c r="F7" s="98"/>
      <c r="G7" s="98"/>
      <c r="H7" s="98"/>
      <c r="I7" s="98"/>
      <c r="J7" s="98"/>
      <c r="K7" s="98"/>
      <c r="L7" s="98"/>
      <c r="M7" s="99"/>
      <c r="N7" s="100" t="s">
        <v>13</v>
      </c>
      <c r="O7" s="101"/>
      <c r="P7" s="100" t="s">
        <v>14</v>
      </c>
      <c r="Q7" s="101"/>
      <c r="R7" s="100" t="s">
        <v>15</v>
      </c>
      <c r="S7" s="101"/>
      <c r="T7" s="11" t="s">
        <v>16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18"/>
      <c r="O8" s="19"/>
      <c r="P8" s="18"/>
      <c r="Q8" s="19"/>
      <c r="R8" s="18"/>
      <c r="S8" s="19"/>
      <c r="T8" s="20"/>
    </row>
    <row r="9" spans="2:20" ht="30" customHeight="1" thickTop="1">
      <c r="B9" s="21" t="s">
        <v>17</v>
      </c>
      <c r="C9" s="23" t="s">
        <v>85</v>
      </c>
      <c r="D9" s="23" t="s">
        <v>90</v>
      </c>
      <c r="E9" s="24">
        <v>21</v>
      </c>
      <c r="F9" s="25" t="s">
        <v>18</v>
      </c>
      <c r="G9" s="26">
        <v>10</v>
      </c>
      <c r="H9" s="24">
        <v>21</v>
      </c>
      <c r="I9" s="25" t="s">
        <v>18</v>
      </c>
      <c r="J9" s="26">
        <v>11</v>
      </c>
      <c r="K9" s="24"/>
      <c r="L9" s="25" t="s">
        <v>18</v>
      </c>
      <c r="M9" s="26"/>
      <c r="N9" s="27">
        <f>E9+H9+K9</f>
        <v>42</v>
      </c>
      <c r="O9" s="28">
        <f>G9+J9+M9</f>
        <v>21</v>
      </c>
      <c r="P9" s="29">
        <f>IF(E9&gt;G9,1,0)+IF(H9&gt;J9,1,0)+IF(K9&gt;M9,1,0)</f>
        <v>2</v>
      </c>
      <c r="Q9" s="30">
        <f>IF(E9&lt;G9,1,0)+IF(H9&lt;J9,1,0)+IF(K9&lt;M9,1,0)</f>
        <v>0</v>
      </c>
      <c r="R9" s="31">
        <f>IF(P9=2,1,0)</f>
        <v>1</v>
      </c>
      <c r="S9" s="32">
        <f>IF(Q9=2,1,0)</f>
        <v>0</v>
      </c>
      <c r="T9" s="33"/>
    </row>
    <row r="10" spans="2:20" ht="30" customHeight="1">
      <c r="B10" s="21" t="s">
        <v>19</v>
      </c>
      <c r="C10" s="22" t="s">
        <v>51</v>
      </c>
      <c r="D10" s="22" t="s">
        <v>63</v>
      </c>
      <c r="E10" s="24">
        <v>21</v>
      </c>
      <c r="F10" s="30" t="s">
        <v>18</v>
      </c>
      <c r="G10" s="26">
        <v>15</v>
      </c>
      <c r="H10" s="24">
        <v>21</v>
      </c>
      <c r="I10" s="30" t="s">
        <v>18</v>
      </c>
      <c r="J10" s="26">
        <v>16</v>
      </c>
      <c r="K10" s="24"/>
      <c r="L10" s="30" t="s">
        <v>18</v>
      </c>
      <c r="M10" s="26"/>
      <c r="N10" s="27">
        <f>E10+H10+K10</f>
        <v>42</v>
      </c>
      <c r="O10" s="28">
        <f>G10+J10+M10</f>
        <v>31</v>
      </c>
      <c r="P10" s="29">
        <f>IF(E10&gt;G10,1,0)+IF(H10&gt;J10,1,0)+IF(K10&gt;M10,1,0)</f>
        <v>2</v>
      </c>
      <c r="Q10" s="30">
        <f>IF(E10&lt;G10,1,0)+IF(H10&lt;J10,1,0)+IF(K10&lt;M10,1,0)</f>
        <v>0</v>
      </c>
      <c r="R10" s="34">
        <f aca="true" t="shared" si="0" ref="R10:S13">IF(P10=2,1,0)</f>
        <v>1</v>
      </c>
      <c r="S10" s="32">
        <f t="shared" si="0"/>
        <v>0</v>
      </c>
      <c r="T10" s="33"/>
    </row>
    <row r="11" spans="2:20" ht="30" customHeight="1">
      <c r="B11" s="21" t="s">
        <v>20</v>
      </c>
      <c r="C11" s="22" t="s">
        <v>52</v>
      </c>
      <c r="D11" s="22" t="s">
        <v>64</v>
      </c>
      <c r="E11" s="24">
        <v>21</v>
      </c>
      <c r="F11" s="30" t="s">
        <v>18</v>
      </c>
      <c r="G11" s="26">
        <v>10</v>
      </c>
      <c r="H11" s="24">
        <v>21</v>
      </c>
      <c r="I11" s="30" t="s">
        <v>18</v>
      </c>
      <c r="J11" s="26">
        <v>2</v>
      </c>
      <c r="K11" s="24"/>
      <c r="L11" s="30" t="s">
        <v>18</v>
      </c>
      <c r="M11" s="26"/>
      <c r="N11" s="27">
        <f>E11+H11+K11</f>
        <v>42</v>
      </c>
      <c r="O11" s="28">
        <f>G11+J11+M11</f>
        <v>12</v>
      </c>
      <c r="P11" s="29">
        <f>IF(E11&gt;G11,1,0)+IF(H11&gt;J11,1,0)+IF(K11&gt;M11,1,0)</f>
        <v>2</v>
      </c>
      <c r="Q11" s="30">
        <f>IF(E11&lt;G11,1,0)+IF(H11&lt;J11,1,0)+IF(K11&lt;M11,1,0)</f>
        <v>0</v>
      </c>
      <c r="R11" s="34">
        <f t="shared" si="0"/>
        <v>1</v>
      </c>
      <c r="S11" s="32">
        <f t="shared" si="0"/>
        <v>0</v>
      </c>
      <c r="T11" s="33"/>
    </row>
    <row r="12" spans="2:20" ht="30" customHeight="1">
      <c r="B12" s="21" t="s">
        <v>21</v>
      </c>
      <c r="C12" s="22" t="s">
        <v>87</v>
      </c>
      <c r="D12" s="22" t="s">
        <v>88</v>
      </c>
      <c r="E12" s="24">
        <v>13</v>
      </c>
      <c r="F12" s="30" t="s">
        <v>18</v>
      </c>
      <c r="G12" s="26">
        <v>21</v>
      </c>
      <c r="H12" s="24">
        <v>16</v>
      </c>
      <c r="I12" s="30" t="s">
        <v>18</v>
      </c>
      <c r="J12" s="26">
        <v>21</v>
      </c>
      <c r="K12" s="24"/>
      <c r="L12" s="30" t="s">
        <v>18</v>
      </c>
      <c r="M12" s="26"/>
      <c r="N12" s="27">
        <f>E12+H12+K12</f>
        <v>29</v>
      </c>
      <c r="O12" s="28">
        <f>G12+J12+M12</f>
        <v>42</v>
      </c>
      <c r="P12" s="29">
        <f>IF(E12&gt;G12,1,0)+IF(H12&gt;J12,1,0)+IF(K12&gt;M12,1,0)</f>
        <v>0</v>
      </c>
      <c r="Q12" s="30">
        <f>IF(E12&lt;G12,1,0)+IF(H12&lt;J12,1,0)+IF(K12&lt;M12,1,0)</f>
        <v>2</v>
      </c>
      <c r="R12" s="34">
        <f t="shared" si="0"/>
        <v>0</v>
      </c>
      <c r="S12" s="32">
        <f t="shared" si="0"/>
        <v>1</v>
      </c>
      <c r="T12" s="33"/>
    </row>
    <row r="13" spans="2:20" ht="30" customHeight="1" thickBot="1">
      <c r="B13" s="21" t="s">
        <v>22</v>
      </c>
      <c r="C13" s="22" t="s">
        <v>86</v>
      </c>
      <c r="D13" s="22" t="s">
        <v>89</v>
      </c>
      <c r="E13" s="24">
        <v>21</v>
      </c>
      <c r="F13" s="30" t="s">
        <v>18</v>
      </c>
      <c r="G13" s="26">
        <v>4</v>
      </c>
      <c r="H13" s="24">
        <v>21</v>
      </c>
      <c r="I13" s="30" t="s">
        <v>18</v>
      </c>
      <c r="J13" s="26">
        <v>4</v>
      </c>
      <c r="K13" s="24"/>
      <c r="L13" s="30" t="s">
        <v>18</v>
      </c>
      <c r="M13" s="26"/>
      <c r="N13" s="27">
        <f>E13+H13+K13</f>
        <v>42</v>
      </c>
      <c r="O13" s="28">
        <f>G13+J13+M13</f>
        <v>8</v>
      </c>
      <c r="P13" s="29">
        <f>IF(E13&gt;G13,1,0)+IF(H13&gt;J13,1,0)+IF(K13&gt;M13,1,0)</f>
        <v>2</v>
      </c>
      <c r="Q13" s="30">
        <f>IF(E13&lt;G13,1,0)+IF(H13&lt;J13,1,0)+IF(K13&lt;M13,1,0)</f>
        <v>0</v>
      </c>
      <c r="R13" s="34">
        <f t="shared" si="0"/>
        <v>1</v>
      </c>
      <c r="S13" s="32">
        <f t="shared" si="0"/>
        <v>0</v>
      </c>
      <c r="T13" s="33"/>
    </row>
    <row r="14" spans="2:20" ht="34.5" customHeight="1" thickBot="1">
      <c r="B14" s="35" t="s">
        <v>23</v>
      </c>
      <c r="C14" s="88" t="str">
        <f>IF(R14&gt;S14,D4,IF(S14&gt;R14,D5,"remíza"))</f>
        <v>ZŠ Most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6">
        <f aca="true" t="shared" si="1" ref="N14:S14">SUM(N9:N13)</f>
        <v>197</v>
      </c>
      <c r="O14" s="37">
        <f t="shared" si="1"/>
        <v>114</v>
      </c>
      <c r="P14" s="36">
        <f t="shared" si="1"/>
        <v>8</v>
      </c>
      <c r="Q14" s="38">
        <f t="shared" si="1"/>
        <v>2</v>
      </c>
      <c r="R14" s="36">
        <f t="shared" si="1"/>
        <v>4</v>
      </c>
      <c r="S14" s="37">
        <f t="shared" si="1"/>
        <v>1</v>
      </c>
      <c r="T14" s="39"/>
    </row>
    <row r="15" spans="2:20" ht="15"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 t="s">
        <v>24</v>
      </c>
    </row>
    <row r="16" spans="2:20" ht="12.75">
      <c r="B16" s="44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21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2:20" ht="33.75" customHeight="1">
      <c r="B18" s="45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20" ht="33.7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2:20" ht="28.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1" ht="12.75">
      <c r="B21" s="49" t="s">
        <v>27</v>
      </c>
      <c r="C21" s="41"/>
      <c r="D21" s="50"/>
      <c r="E21" s="49" t="s">
        <v>28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</row>
    <row r="22" spans="2:21" ht="12.75">
      <c r="B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2.75">
      <c r="B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2.75">
      <c r="B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2.75">
      <c r="B25" s="5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2.75">
      <c r="B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</sheetData>
  <sheetProtection/>
  <mergeCells count="16">
    <mergeCell ref="B2:T2"/>
    <mergeCell ref="D3:T3"/>
    <mergeCell ref="D4:P4"/>
    <mergeCell ref="Q4:R4"/>
    <mergeCell ref="S4:T4"/>
    <mergeCell ref="D5:P5"/>
    <mergeCell ref="Q5:R5"/>
    <mergeCell ref="S5:T5"/>
    <mergeCell ref="C14:M14"/>
    <mergeCell ref="D6:P6"/>
    <mergeCell ref="Q6:R6"/>
    <mergeCell ref="S6:T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cp:lastPrinted>2018-04-27T07:34:45Z</cp:lastPrinted>
  <dcterms:created xsi:type="dcterms:W3CDTF">2018-04-25T07:23:54Z</dcterms:created>
  <dcterms:modified xsi:type="dcterms:W3CDTF">2018-04-27T07:37:02Z</dcterms:modified>
  <cp:category/>
  <cp:version/>
  <cp:contentType/>
  <cp:contentStatus/>
</cp:coreProperties>
</file>