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TABULKA-OPM" sheetId="1" r:id="rId1"/>
    <sheet name="rozpis OPM" sheetId="2" r:id="rId2"/>
    <sheet name="1.k.ChlM1_ChlM2" sheetId="3" r:id="rId3"/>
    <sheet name="1.k.DouM_JuM" sheetId="4" r:id="rId4"/>
    <sheet name="1.k.ChlM1_DouM" sheetId="5" r:id="rId5"/>
    <sheet name="1.k.ChlM2_JuM" sheetId="6" r:id="rId6"/>
  </sheets>
  <definedNames>
    <definedName name="_xlnm.Print_Area" localSheetId="3">'1.k.DouM_JuM'!$B$2:$T$22</definedName>
    <definedName name="_xlnm.Print_Area" localSheetId="4">'1.k.ChlM1_DouM'!$B$2:$T$22</definedName>
    <definedName name="_xlnm.Print_Area" localSheetId="2">'1.k.ChlM1_ChlM2'!$B$2:$T$22</definedName>
    <definedName name="_xlnm.Print_Area" localSheetId="5">'1.k.ChlM2_JuM'!$B$2:$T$22</definedName>
  </definedNames>
  <calcPr fullCalcOnLoad="1"/>
</workbook>
</file>

<file path=xl/sharedStrings.xml><?xml version="1.0" encoding="utf-8"?>
<sst xmlns="http://schemas.openxmlformats.org/spreadsheetml/2006/main" count="307" uniqueCount="107">
  <si>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</si>
  <si>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</si>
  <si>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</si>
  <si>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</si>
  <si>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</si>
  <si>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</si>
  <si>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</si>
  <si>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</si>
  <si>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</si>
  <si>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</si>
  <si>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</si>
  <si>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</si>
  <si>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</si>
  <si>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</si>
  <si>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</si>
  <si>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</si>
  <si>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</si>
  <si>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</si>
  <si>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:</t>
  </si>
  <si>
    <t>dvouhra   žen</t>
  </si>
  <si>
    <t>smíšená čtyřhra</t>
  </si>
  <si>
    <t>kolo</t>
  </si>
  <si>
    <t>1.</t>
  </si>
  <si>
    <t>dvouhra mužů</t>
  </si>
  <si>
    <t>čtyřhra mužů</t>
  </si>
  <si>
    <t xml:space="preserve">  </t>
  </si>
  <si>
    <t>odehráno</t>
  </si>
  <si>
    <t>výhry</t>
  </si>
  <si>
    <t>remízy</t>
  </si>
  <si>
    <t>prohry</t>
  </si>
  <si>
    <t>vyhrané zápasy</t>
  </si>
  <si>
    <t>prohrané zápasy</t>
  </si>
  <si>
    <t>vyhrané sety</t>
  </si>
  <si>
    <t>prohrané  sety</t>
  </si>
  <si>
    <t>vyhrané míčky</t>
  </si>
  <si>
    <t>prohrané  míčky</t>
  </si>
  <si>
    <t>body</t>
  </si>
  <si>
    <t>2.</t>
  </si>
  <si>
    <t>3.</t>
  </si>
  <si>
    <t>4.</t>
  </si>
  <si>
    <t>OPM  družstev - dospělí - ZpčBaS</t>
  </si>
  <si>
    <t>Sezona:</t>
  </si>
  <si>
    <t>Keramika Chlumčany M1</t>
  </si>
  <si>
    <t>Keramika Chlumčany M2</t>
  </si>
  <si>
    <t>Samek D.</t>
  </si>
  <si>
    <t>dopolední utkání - začátek 9:00</t>
  </si>
  <si>
    <t>odpolední utkání - začátek 15:00</t>
  </si>
  <si>
    <t>-</t>
  </si>
  <si>
    <t>K. Chlumčany M1</t>
  </si>
  <si>
    <t>K. Chlumčany M2</t>
  </si>
  <si>
    <t>dopolední utkání - začátek ??? - semi</t>
  </si>
  <si>
    <t>odpolední utkání - začátek ??? - finale</t>
  </si>
  <si>
    <t>1. místo</t>
  </si>
  <si>
    <t>4. místo</t>
  </si>
  <si>
    <t>poražený 1x4</t>
  </si>
  <si>
    <t>poražený 2x3</t>
  </si>
  <si>
    <t>2. místo</t>
  </si>
  <si>
    <t>3. místo</t>
  </si>
  <si>
    <t>vítěz 1x4</t>
  </si>
  <si>
    <t>vítěz 2x3</t>
  </si>
  <si>
    <t>0 : 0</t>
  </si>
  <si>
    <t>0 : 4</t>
  </si>
  <si>
    <t>4 : 0</t>
  </si>
  <si>
    <t>OPM družstev - dospělí - ZpčBaS - 2018/19</t>
  </si>
  <si>
    <r>
      <t xml:space="preserve">tabulka po </t>
    </r>
    <r>
      <rPr>
        <b/>
        <sz val="12"/>
        <rFont val="Arial"/>
        <family val="2"/>
      </rPr>
      <t>1. kole - 6.10.2018</t>
    </r>
  </si>
  <si>
    <t>OP M - družstev dospělých - 2018 / 2019</t>
  </si>
  <si>
    <t>1. kolo - 6.10.2018</t>
  </si>
  <si>
    <t>K.Chlumčany M2</t>
  </si>
  <si>
    <t>SK Jupiter M</t>
  </si>
  <si>
    <t>TJ Sokol Doubravka M</t>
  </si>
  <si>
    <t>K.Chlumčany M1</t>
  </si>
  <si>
    <t>2. kolo - 8.12.2018</t>
  </si>
  <si>
    <t>3. kolo - 19.1.2019</t>
  </si>
  <si>
    <t>Play OFF - 16.3.2019</t>
  </si>
  <si>
    <t>2018/19</t>
  </si>
  <si>
    <t>Rataj , Havlová N.</t>
  </si>
  <si>
    <t>Slepička , Kneysová</t>
  </si>
  <si>
    <t>Žambůrek</t>
  </si>
  <si>
    <t>Frána L.</t>
  </si>
  <si>
    <t>Havlová N.</t>
  </si>
  <si>
    <t>Kneysová</t>
  </si>
  <si>
    <t>Žambůrek , Rataj</t>
  </si>
  <si>
    <t>Slepička , Frána L.</t>
  </si>
  <si>
    <t>Plzeň, 25. ZŠ</t>
  </si>
  <si>
    <t>6.10.2018</t>
  </si>
  <si>
    <t>Martin Slepička</t>
  </si>
  <si>
    <t>Chlumčany</t>
  </si>
  <si>
    <t>Majer R.</t>
  </si>
  <si>
    <t>Havlová</t>
  </si>
  <si>
    <t>Takáč Michal</t>
  </si>
  <si>
    <t>Majer L., Krausová Z.</t>
  </si>
  <si>
    <t>Samek D., Kočíncová T.</t>
  </si>
  <si>
    <t>Zápotocký D.</t>
  </si>
  <si>
    <t>Krausová Z.</t>
  </si>
  <si>
    <t>Kočíncová T.</t>
  </si>
  <si>
    <t>Majer L., Majer R.</t>
  </si>
  <si>
    <t>Samek D., Zápotocký D.</t>
  </si>
  <si>
    <t>5.10.2018</t>
  </si>
  <si>
    <t>Žambůrek, Havlová</t>
  </si>
  <si>
    <t>Borkovec</t>
  </si>
  <si>
    <t>Žambůrek, Borkovec</t>
  </si>
  <si>
    <t>SK JUPITER M</t>
  </si>
  <si>
    <t>Zápotocký D., Kočíncová T.</t>
  </si>
  <si>
    <t>Neuman, Kutáková</t>
  </si>
  <si>
    <t>Slepička M.</t>
  </si>
  <si>
    <t>Kutáková</t>
  </si>
  <si>
    <t>Neuman, Slepička M.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</si>
</sst>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&quot; Kč&quot;_-;\-* #,##0.00&quot; Kč&quot;_-;_-* \-??&quot; Kč&quot;_-;_-@_-"/>
  </numFmts>
  <fonts count="6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i/>
      <sz val="11"/>
      <name val="Arial"/>
      <family val="2"/>
    </font>
    <font>
      <b/>
      <u val="single"/>
      <sz val="12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u val="single"/>
      <sz val="18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1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medium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tted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172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8" applyFont="1">
      <alignment/>
      <protection/>
    </xf>
    <xf numFmtId="0" fontId="9" fillId="0" borderId="0" xfId="0" applyFont="1" applyAlignment="1">
      <alignment/>
    </xf>
    <xf numFmtId="0" fontId="14" fillId="0" borderId="10" xfId="58" applyFont="1" applyBorder="1" applyAlignment="1">
      <alignment vertical="center"/>
      <protection/>
    </xf>
    <xf numFmtId="0" fontId="14" fillId="0" borderId="11" xfId="58" applyFont="1" applyBorder="1" applyAlignment="1">
      <alignment vertical="center"/>
      <protection/>
    </xf>
    <xf numFmtId="44" fontId="16" fillId="0" borderId="12" xfId="40" applyFont="1" applyBorder="1" applyAlignment="1">
      <alignment horizontal="center" vertical="center"/>
    </xf>
    <xf numFmtId="0" fontId="14" fillId="0" borderId="13" xfId="58" applyFont="1" applyBorder="1" applyAlignment="1">
      <alignment vertical="center"/>
      <protection/>
    </xf>
    <xf numFmtId="0" fontId="17" fillId="0" borderId="14" xfId="66" applyFont="1" applyBorder="1" applyAlignment="1">
      <alignment horizontal="center" vertical="center"/>
      <protection/>
    </xf>
    <xf numFmtId="0" fontId="16" fillId="0" borderId="15" xfId="62" applyFont="1" applyBorder="1">
      <alignment horizontal="center" vertical="center"/>
      <protection/>
    </xf>
    <xf numFmtId="0" fontId="16" fillId="0" borderId="16" xfId="62" applyFont="1" applyBorder="1">
      <alignment horizontal="center" vertical="center"/>
      <protection/>
    </xf>
    <xf numFmtId="0" fontId="16" fillId="0" borderId="17" xfId="62" applyFont="1" applyBorder="1">
      <alignment horizontal="center" vertical="center"/>
      <protection/>
    </xf>
    <xf numFmtId="44" fontId="16" fillId="0" borderId="18" xfId="40" applyFont="1" applyBorder="1">
      <alignment horizontal="center"/>
    </xf>
    <xf numFmtId="0" fontId="16" fillId="0" borderId="18" xfId="62" applyFont="1" applyBorder="1">
      <alignment horizontal="center" vertical="center"/>
      <protection/>
    </xf>
    <xf numFmtId="0" fontId="18" fillId="0" borderId="18" xfId="39" applyFont="1" applyBorder="1" applyAlignment="1">
      <alignment horizontal="centerContinuous" vertical="center"/>
      <protection/>
    </xf>
    <xf numFmtId="0" fontId="18" fillId="0" borderId="19" xfId="39" applyFont="1" applyBorder="1" applyAlignment="1">
      <alignment horizontal="centerContinuous" vertical="center"/>
      <protection/>
    </xf>
    <xf numFmtId="0" fontId="18" fillId="0" borderId="20" xfId="39" applyFont="1" applyBorder="1" applyAlignment="1">
      <alignment horizontal="centerContinuous" vertical="center"/>
      <protection/>
    </xf>
    <xf numFmtId="0" fontId="17" fillId="0" borderId="21" xfId="39" applyFont="1" applyBorder="1" applyAlignment="1">
      <alignment horizontal="center" vertical="center" wrapText="1"/>
      <protection/>
    </xf>
    <xf numFmtId="0" fontId="14" fillId="0" borderId="22" xfId="64" applyFont="1" applyBorder="1">
      <alignment horizontal="center" vertical="center"/>
      <protection/>
    </xf>
    <xf numFmtId="0" fontId="14" fillId="0" borderId="23" xfId="64" applyFont="1" applyBorder="1">
      <alignment horizontal="center" vertical="center"/>
      <protection/>
    </xf>
    <xf numFmtId="0" fontId="14" fillId="0" borderId="12" xfId="64" applyFont="1" applyBorder="1">
      <alignment horizontal="center" vertical="center"/>
      <protection/>
    </xf>
    <xf numFmtId="0" fontId="14" fillId="0" borderId="24" xfId="64" applyFont="1" applyBorder="1" applyProtection="1">
      <alignment horizontal="center" vertical="center"/>
      <protection hidden="1"/>
    </xf>
    <xf numFmtId="0" fontId="14" fillId="0" borderId="12" xfId="64" applyFont="1" applyBorder="1" applyProtection="1">
      <alignment horizontal="center" vertical="center"/>
      <protection hidden="1"/>
    </xf>
    <xf numFmtId="0" fontId="14" fillId="0" borderId="24" xfId="64" applyFont="1" applyBorder="1">
      <alignment horizontal="center" vertical="center"/>
      <protection/>
    </xf>
    <xf numFmtId="0" fontId="19" fillId="2" borderId="25" xfId="63" applyFont="1" applyFill="1" applyBorder="1">
      <alignment vertical="center"/>
      <protection/>
    </xf>
    <xf numFmtId="0" fontId="16" fillId="0" borderId="26" xfId="62" applyFont="1" applyBorder="1" applyProtection="1">
      <alignment horizontal="center" vertical="center"/>
      <protection hidden="1"/>
    </xf>
    <xf numFmtId="0" fontId="16" fillId="0" borderId="27" xfId="62" applyFont="1" applyBorder="1" applyProtection="1">
      <alignment horizontal="center" vertical="center"/>
      <protection hidden="1"/>
    </xf>
    <xf numFmtId="0" fontId="16" fillId="0" borderId="28" xfId="62" applyFont="1" applyBorder="1" applyProtection="1">
      <alignment horizontal="center" vertical="center"/>
      <protection hidden="1"/>
    </xf>
    <xf numFmtId="0" fontId="14" fillId="0" borderId="0" xfId="64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5" fillId="0" borderId="0" xfId="58" applyFont="1">
      <alignment/>
      <protection/>
    </xf>
    <xf numFmtId="0" fontId="14" fillId="0" borderId="0" xfId="58" applyFont="1">
      <alignment/>
      <protection/>
    </xf>
    <xf numFmtId="0" fontId="18" fillId="0" borderId="0" xfId="58" applyFont="1">
      <alignment/>
      <protection/>
    </xf>
    <xf numFmtId="0" fontId="21" fillId="0" borderId="0" xfId="0" applyFont="1" applyAlignment="1">
      <alignment horizontal="left" vertical="top"/>
    </xf>
    <xf numFmtId="0" fontId="14" fillId="0" borderId="29" xfId="64" applyFont="1" applyBorder="1">
      <alignment horizontal="center" vertical="center"/>
      <protection/>
    </xf>
    <xf numFmtId="0" fontId="14" fillId="0" borderId="30" xfId="64" applyFont="1" applyBorder="1">
      <alignment horizontal="center" vertical="center"/>
      <protection/>
    </xf>
    <xf numFmtId="0" fontId="17" fillId="0" borderId="31" xfId="39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10" fillId="0" borderId="32" xfId="0" applyFont="1" applyBorder="1" applyAlignment="1">
      <alignment vertical="center"/>
    </xf>
    <xf numFmtId="0" fontId="14" fillId="0" borderId="22" xfId="64" applyFont="1" applyBorder="1" applyProtection="1">
      <alignment horizontal="center" vertical="center"/>
      <protection locked="0"/>
    </xf>
    <xf numFmtId="0" fontId="14" fillId="0" borderId="12" xfId="64" applyFont="1" applyBorder="1" applyProtection="1">
      <alignment horizontal="center" vertical="center"/>
      <protection locked="0"/>
    </xf>
    <xf numFmtId="0" fontId="10" fillId="0" borderId="33" xfId="0" applyFont="1" applyBorder="1" applyAlignment="1" applyProtection="1">
      <alignment/>
      <protection locked="0"/>
    </xf>
    <xf numFmtId="0" fontId="10" fillId="0" borderId="34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horizontal="left" vertical="center" indent="1"/>
      <protection locked="0"/>
    </xf>
    <xf numFmtId="0" fontId="10" fillId="0" borderId="12" xfId="62" applyFont="1" applyBorder="1" applyAlignment="1" applyProtection="1">
      <alignment horizontal="left" vertical="center" indent="1"/>
      <protection locked="0"/>
    </xf>
    <xf numFmtId="0" fontId="10" fillId="0" borderId="35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38" xfId="0" applyFont="1" applyBorder="1" applyAlignment="1" applyProtection="1">
      <alignment horizontal="left" vertical="center" indent="1"/>
      <protection locked="0"/>
    </xf>
    <xf numFmtId="0" fontId="10" fillId="0" borderId="39" xfId="0" applyFont="1" applyBorder="1" applyAlignment="1">
      <alignment horizontal="left" vertical="center" indent="1"/>
    </xf>
    <xf numFmtId="0" fontId="10" fillId="0" borderId="0" xfId="58" applyFont="1">
      <alignment/>
      <protection/>
    </xf>
    <xf numFmtId="0" fontId="10" fillId="0" borderId="0" xfId="0" applyFont="1" applyBorder="1" applyAlignment="1">
      <alignment/>
    </xf>
    <xf numFmtId="0" fontId="10" fillId="0" borderId="0" xfId="49">
      <alignment/>
      <protection/>
    </xf>
    <xf numFmtId="14" fontId="10" fillId="0" borderId="40" xfId="49" applyNumberFormat="1" applyFill="1" applyBorder="1" applyAlignment="1">
      <alignment horizontal="center"/>
      <protection/>
    </xf>
    <xf numFmtId="0" fontId="24" fillId="0" borderId="41" xfId="49" applyFont="1" applyBorder="1" applyAlignment="1">
      <alignment horizontal="right" wrapText="1"/>
      <protection/>
    </xf>
    <xf numFmtId="0" fontId="17" fillId="0" borderId="42" xfId="49" applyFont="1" applyBorder="1" applyAlignment="1">
      <alignment horizontal="right" wrapText="1"/>
      <protection/>
    </xf>
    <xf numFmtId="0" fontId="25" fillId="0" borderId="41" xfId="49" applyFont="1" applyBorder="1" applyAlignment="1">
      <alignment horizontal="center" wrapText="1"/>
      <protection/>
    </xf>
    <xf numFmtId="0" fontId="25" fillId="12" borderId="27" xfId="49" applyFont="1" applyFill="1" applyBorder="1" applyAlignment="1">
      <alignment horizontal="center" wrapText="1"/>
      <protection/>
    </xf>
    <xf numFmtId="0" fontId="25" fillId="12" borderId="42" xfId="49" applyFont="1" applyFill="1" applyBorder="1" applyAlignment="1">
      <alignment horizontal="center" wrapText="1"/>
      <protection/>
    </xf>
    <xf numFmtId="0" fontId="25" fillId="0" borderId="27" xfId="49" applyFont="1" applyBorder="1" applyAlignment="1">
      <alignment horizontal="center" wrapText="1"/>
      <protection/>
    </xf>
    <xf numFmtId="0" fontId="25" fillId="0" borderId="43" xfId="49" applyFont="1" applyBorder="1" applyAlignment="1">
      <alignment horizontal="center" wrapText="1"/>
      <protection/>
    </xf>
    <xf numFmtId="0" fontId="25" fillId="0" borderId="44" xfId="49" applyFont="1" applyBorder="1" applyAlignment="1">
      <alignment horizontal="center" wrapText="1"/>
      <protection/>
    </xf>
    <xf numFmtId="0" fontId="26" fillId="12" borderId="45" xfId="49" applyFont="1" applyFill="1" applyBorder="1" applyAlignment="1">
      <alignment horizontal="center" wrapText="1"/>
      <protection/>
    </xf>
    <xf numFmtId="0" fontId="15" fillId="0" borderId="46" xfId="49" applyFont="1" applyFill="1" applyBorder="1" applyAlignment="1">
      <alignment horizontal="center" vertical="center"/>
      <protection/>
    </xf>
    <xf numFmtId="0" fontId="16" fillId="0" borderId="47" xfId="49" applyFont="1" applyFill="1" applyBorder="1" applyAlignment="1">
      <alignment horizontal="center" vertical="center"/>
      <protection/>
    </xf>
    <xf numFmtId="0" fontId="10" fillId="0" borderId="46" xfId="49" applyFill="1" applyBorder="1" applyAlignment="1">
      <alignment horizontal="center" vertical="center"/>
      <protection/>
    </xf>
    <xf numFmtId="0" fontId="15" fillId="12" borderId="48" xfId="49" applyFont="1" applyFill="1" applyBorder="1" applyAlignment="1">
      <alignment horizontal="center" vertical="center"/>
      <protection/>
    </xf>
    <xf numFmtId="0" fontId="15" fillId="12" borderId="49" xfId="49" applyFont="1" applyFill="1" applyBorder="1" applyAlignment="1">
      <alignment horizontal="center" vertical="center"/>
      <protection/>
    </xf>
    <xf numFmtId="0" fontId="15" fillId="12" borderId="50" xfId="49" applyFont="1" applyFill="1" applyBorder="1" applyAlignment="1">
      <alignment horizontal="center" vertical="center"/>
      <protection/>
    </xf>
    <xf numFmtId="0" fontId="27" fillId="0" borderId="51" xfId="49" applyFont="1" applyFill="1" applyBorder="1" applyAlignment="1">
      <alignment horizontal="center" vertical="center"/>
      <protection/>
    </xf>
    <xf numFmtId="0" fontId="27" fillId="0" borderId="52" xfId="49" applyFont="1" applyFill="1" applyBorder="1" applyAlignment="1">
      <alignment horizontal="center" vertical="center"/>
      <protection/>
    </xf>
    <xf numFmtId="0" fontId="15" fillId="12" borderId="53" xfId="49" applyFont="1" applyFill="1" applyBorder="1" applyAlignment="1">
      <alignment horizontal="center" vertical="center"/>
      <protection/>
    </xf>
    <xf numFmtId="0" fontId="27" fillId="0" borderId="54" xfId="49" applyFont="1" applyFill="1" applyBorder="1" applyAlignment="1">
      <alignment horizontal="center" vertical="center"/>
      <protection/>
    </xf>
    <xf numFmtId="0" fontId="16" fillId="0" borderId="55" xfId="49" applyFont="1" applyFill="1" applyBorder="1" applyAlignment="1">
      <alignment horizontal="center" vertical="center"/>
      <protection/>
    </xf>
    <xf numFmtId="0" fontId="15" fillId="12" borderId="56" xfId="49" applyFont="1" applyFill="1" applyBorder="1" applyAlignment="1">
      <alignment horizontal="center" vertical="center"/>
      <protection/>
    </xf>
    <xf numFmtId="0" fontId="15" fillId="12" borderId="57" xfId="49" applyFont="1" applyFill="1" applyBorder="1" applyAlignment="1">
      <alignment horizontal="center" vertical="center"/>
      <protection/>
    </xf>
    <xf numFmtId="0" fontId="15" fillId="12" borderId="58" xfId="49" applyFont="1" applyFill="1" applyBorder="1" applyAlignment="1">
      <alignment horizontal="center" vertical="center"/>
      <protection/>
    </xf>
    <xf numFmtId="0" fontId="16" fillId="0" borderId="0" xfId="49" applyFont="1" applyFill="1" applyBorder="1" applyAlignment="1">
      <alignment horizontal="center" vertical="center"/>
      <protection/>
    </xf>
    <xf numFmtId="0" fontId="27" fillId="0" borderId="48" xfId="49" applyFont="1" applyFill="1" applyBorder="1" applyAlignment="1" applyProtection="1">
      <alignment horizontal="center" vertical="center"/>
      <protection hidden="1"/>
    </xf>
    <xf numFmtId="0" fontId="27" fillId="0" borderId="52" xfId="49" applyFont="1" applyFill="1" applyBorder="1" applyAlignment="1" applyProtection="1">
      <alignment horizontal="center" vertical="center"/>
      <protection hidden="1"/>
    </xf>
    <xf numFmtId="0" fontId="27" fillId="0" borderId="59" xfId="49" applyFont="1" applyFill="1" applyBorder="1" applyAlignment="1" applyProtection="1">
      <alignment horizontal="center" vertical="center"/>
      <protection hidden="1"/>
    </xf>
    <xf numFmtId="0" fontId="16" fillId="12" borderId="60" xfId="49" applyFont="1" applyFill="1" applyBorder="1" applyAlignment="1" applyProtection="1">
      <alignment horizontal="center" vertical="center"/>
      <protection hidden="1"/>
    </xf>
    <xf numFmtId="0" fontId="27" fillId="0" borderId="54" xfId="49" applyFont="1" applyFill="1" applyBorder="1" applyAlignment="1" applyProtection="1">
      <alignment horizontal="center" vertical="center"/>
      <protection hidden="1"/>
    </xf>
    <xf numFmtId="0" fontId="27" fillId="0" borderId="61" xfId="49" applyFont="1" applyFill="1" applyBorder="1" applyAlignment="1" applyProtection="1">
      <alignment horizontal="center" vertical="center"/>
      <protection hidden="1"/>
    </xf>
    <xf numFmtId="0" fontId="16" fillId="12" borderId="62" xfId="49" applyFont="1" applyFill="1" applyBorder="1" applyAlignment="1" applyProtection="1">
      <alignment horizontal="center" vertical="center"/>
      <protection hidden="1"/>
    </xf>
    <xf numFmtId="0" fontId="10" fillId="0" borderId="40" xfId="0" applyFont="1" applyBorder="1" applyAlignment="1" applyProtection="1">
      <alignment horizontal="center" vertical="center"/>
      <protection locked="0"/>
    </xf>
    <xf numFmtId="0" fontId="28" fillId="0" borderId="0" xfId="54" applyFont="1" applyFill="1" applyAlignment="1">
      <alignment/>
      <protection/>
    </xf>
    <xf numFmtId="0" fontId="17" fillId="0" borderId="0" xfId="54" applyFont="1">
      <alignment/>
      <protection/>
    </xf>
    <xf numFmtId="0" fontId="17" fillId="0" borderId="0" xfId="54" applyFont="1" applyFill="1">
      <alignment/>
      <protection/>
    </xf>
    <xf numFmtId="0" fontId="17" fillId="0" borderId="0" xfId="54" applyFont="1" applyFill="1" applyAlignment="1">
      <alignment/>
      <protection/>
    </xf>
    <xf numFmtId="0" fontId="23" fillId="0" borderId="0" xfId="54" applyFont="1" applyFill="1" applyAlignment="1">
      <alignment horizontal="center"/>
      <protection/>
    </xf>
    <xf numFmtId="0" fontId="17" fillId="0" borderId="0" xfId="54" applyFont="1" applyFill="1" applyAlignment="1">
      <alignment horizontal="right"/>
      <protection/>
    </xf>
    <xf numFmtId="0" fontId="17" fillId="0" borderId="0" xfId="54" applyFont="1" applyFill="1" applyAlignment="1">
      <alignment horizontal="center"/>
      <protection/>
    </xf>
    <xf numFmtId="0" fontId="17" fillId="0" borderId="0" xfId="54" applyFont="1" applyFill="1" applyAlignment="1">
      <alignment horizontal="left"/>
      <protection/>
    </xf>
    <xf numFmtId="0" fontId="30" fillId="0" borderId="0" xfId="54" applyFont="1" applyFill="1" applyAlignment="1">
      <alignment horizontal="left"/>
      <protection/>
    </xf>
    <xf numFmtId="0" fontId="17" fillId="0" borderId="0" xfId="54" applyFont="1" applyFill="1" applyAlignment="1" quotePrefix="1">
      <alignment horizontal="center"/>
      <protection/>
    </xf>
    <xf numFmtId="0" fontId="29" fillId="0" borderId="0" xfId="54" applyFont="1" applyFill="1">
      <alignment/>
      <protection/>
    </xf>
    <xf numFmtId="0" fontId="30" fillId="0" borderId="0" xfId="54" applyFont="1" applyFill="1" applyAlignment="1">
      <alignment horizontal="right"/>
      <protection/>
    </xf>
    <xf numFmtId="0" fontId="31" fillId="0" borderId="0" xfId="54" applyFont="1" applyFill="1">
      <alignment/>
      <protection/>
    </xf>
    <xf numFmtId="49" fontId="17" fillId="0" borderId="0" xfId="54" applyNumberFormat="1" applyFont="1" applyFill="1" applyAlignment="1">
      <alignment horizontal="center"/>
      <protection/>
    </xf>
    <xf numFmtId="0" fontId="15" fillId="0" borderId="63" xfId="49" applyFont="1" applyBorder="1" applyAlignment="1">
      <alignment horizontal="center" vertical="center"/>
      <protection/>
    </xf>
    <xf numFmtId="0" fontId="10" fillId="0" borderId="63" xfId="49" applyFill="1" applyBorder="1" applyAlignment="1">
      <alignment horizontal="center" vertical="center"/>
      <protection/>
    </xf>
    <xf numFmtId="0" fontId="27" fillId="0" borderId="64" xfId="49" applyFont="1" applyFill="1" applyBorder="1" applyAlignment="1">
      <alignment horizontal="center" vertical="center"/>
      <protection/>
    </xf>
    <xf numFmtId="0" fontId="27" fillId="0" borderId="65" xfId="49" applyFont="1" applyFill="1" applyBorder="1" applyAlignment="1">
      <alignment horizontal="center" vertical="center"/>
      <protection/>
    </xf>
    <xf numFmtId="0" fontId="27" fillId="0" borderId="56" xfId="49" applyFont="1" applyFill="1" applyBorder="1" applyAlignment="1" applyProtection="1">
      <alignment horizontal="center" vertical="center"/>
      <protection hidden="1"/>
    </xf>
    <xf numFmtId="0" fontId="27" fillId="0" borderId="65" xfId="49" applyFont="1" applyFill="1" applyBorder="1" applyAlignment="1" applyProtection="1">
      <alignment horizontal="center" vertical="center"/>
      <protection hidden="1"/>
    </xf>
    <xf numFmtId="0" fontId="27" fillId="0" borderId="66" xfId="49" applyFont="1" applyFill="1" applyBorder="1" applyAlignment="1" applyProtection="1">
      <alignment horizontal="center" vertical="center"/>
      <protection hidden="1"/>
    </xf>
    <xf numFmtId="49" fontId="17" fillId="0" borderId="0" xfId="0" applyNumberFormat="1" applyFont="1" applyFill="1" applyAlignment="1">
      <alignment horizontal="center"/>
    </xf>
    <xf numFmtId="0" fontId="0" fillId="0" borderId="0" xfId="53" applyFont="1">
      <alignment/>
      <protection/>
    </xf>
    <xf numFmtId="0" fontId="14" fillId="0" borderId="67" xfId="58" applyFont="1" applyBorder="1" applyAlignment="1">
      <alignment vertical="center"/>
      <protection/>
    </xf>
    <xf numFmtId="0" fontId="10" fillId="0" borderId="68" xfId="53" applyFont="1" applyBorder="1" applyAlignment="1">
      <alignment vertical="center"/>
      <protection/>
    </xf>
    <xf numFmtId="0" fontId="14" fillId="0" borderId="69" xfId="58" applyFont="1" applyBorder="1" applyAlignment="1">
      <alignment vertical="center"/>
      <protection/>
    </xf>
    <xf numFmtId="172" fontId="16" fillId="0" borderId="70" xfId="41" applyFont="1" applyFill="1" applyBorder="1" applyAlignment="1" applyProtection="1">
      <alignment horizontal="center" vertical="center"/>
      <protection/>
    </xf>
    <xf numFmtId="0" fontId="10" fillId="0" borderId="70" xfId="53" applyFont="1" applyBorder="1" applyAlignment="1">
      <alignment vertical="center"/>
      <protection/>
    </xf>
    <xf numFmtId="0" fontId="14" fillId="0" borderId="71" xfId="58" applyFont="1" applyBorder="1" applyAlignment="1">
      <alignment vertical="center"/>
      <protection/>
    </xf>
    <xf numFmtId="0" fontId="17" fillId="0" borderId="72" xfId="66" applyFont="1" applyBorder="1" applyAlignment="1">
      <alignment horizontal="center" vertical="center"/>
      <protection/>
    </xf>
    <xf numFmtId="0" fontId="10" fillId="0" borderId="73" xfId="53" applyFont="1" applyBorder="1" applyAlignment="1">
      <alignment vertical="center"/>
      <protection/>
    </xf>
    <xf numFmtId="0" fontId="10" fillId="0" borderId="72" xfId="53" applyFont="1" applyBorder="1" applyAlignment="1">
      <alignment vertical="center"/>
      <protection/>
    </xf>
    <xf numFmtId="0" fontId="10" fillId="0" borderId="74" xfId="53" applyFont="1" applyBorder="1" applyAlignment="1" applyProtection="1">
      <alignment horizontal="center" vertical="center"/>
      <protection locked="0"/>
    </xf>
    <xf numFmtId="0" fontId="10" fillId="0" borderId="75" xfId="53" applyFont="1" applyBorder="1" applyAlignment="1">
      <alignment vertical="center"/>
      <protection/>
    </xf>
    <xf numFmtId="0" fontId="16" fillId="0" borderId="76" xfId="62" applyFont="1" applyBorder="1">
      <alignment horizontal="center" vertical="center"/>
      <protection/>
    </xf>
    <xf numFmtId="0" fontId="16" fillId="0" borderId="77" xfId="62" applyFont="1" applyBorder="1">
      <alignment horizontal="center" vertical="center"/>
      <protection/>
    </xf>
    <xf numFmtId="0" fontId="17" fillId="0" borderId="78" xfId="39" applyFont="1" applyBorder="1" applyAlignment="1">
      <alignment horizontal="center" vertical="center"/>
      <protection/>
    </xf>
    <xf numFmtId="0" fontId="16" fillId="0" borderId="79" xfId="62" applyFont="1" applyBorder="1">
      <alignment horizontal="center" vertical="center"/>
      <protection/>
    </xf>
    <xf numFmtId="172" fontId="16" fillId="0" borderId="80" xfId="41" applyFont="1" applyFill="1" applyBorder="1" applyProtection="1">
      <alignment horizontal="center"/>
      <protection/>
    </xf>
    <xf numFmtId="0" fontId="16" fillId="0" borderId="80" xfId="62" applyFont="1" applyBorder="1">
      <alignment horizontal="center" vertical="center"/>
      <protection/>
    </xf>
    <xf numFmtId="0" fontId="10" fillId="0" borderId="81" xfId="53" applyFont="1" applyBorder="1">
      <alignment/>
      <protection/>
    </xf>
    <xf numFmtId="0" fontId="10" fillId="0" borderId="80" xfId="53" applyFont="1" applyBorder="1">
      <alignment/>
      <protection/>
    </xf>
    <xf numFmtId="0" fontId="10" fillId="0" borderId="82" xfId="53" applyFont="1" applyBorder="1">
      <alignment/>
      <protection/>
    </xf>
    <xf numFmtId="0" fontId="17" fillId="0" borderId="83" xfId="39" applyFont="1" applyBorder="1" applyAlignment="1">
      <alignment horizontal="center" vertical="center" wrapText="1"/>
      <protection/>
    </xf>
    <xf numFmtId="0" fontId="10" fillId="0" borderId="70" xfId="53" applyFont="1" applyBorder="1" applyAlignment="1" applyProtection="1">
      <alignment horizontal="left" vertical="center" indent="1"/>
      <protection locked="0"/>
    </xf>
    <xf numFmtId="0" fontId="10" fillId="0" borderId="70" xfId="62" applyFont="1" applyBorder="1" applyAlignment="1" applyProtection="1">
      <alignment horizontal="left" vertical="center" indent="1"/>
      <protection locked="0"/>
    </xf>
    <xf numFmtId="0" fontId="14" fillId="0" borderId="84" xfId="64" applyFont="1" applyBorder="1" applyProtection="1">
      <alignment horizontal="center" vertical="center"/>
      <protection locked="0"/>
    </xf>
    <xf numFmtId="0" fontId="14" fillId="0" borderId="85" xfId="64" applyFont="1" applyBorder="1">
      <alignment horizontal="center" vertical="center"/>
      <protection/>
    </xf>
    <xf numFmtId="0" fontId="14" fillId="0" borderId="70" xfId="64" applyFont="1" applyBorder="1" applyProtection="1">
      <alignment horizontal="center" vertical="center"/>
      <protection locked="0"/>
    </xf>
    <xf numFmtId="0" fontId="14" fillId="0" borderId="86" xfId="64" applyFont="1" applyBorder="1" applyProtection="1">
      <alignment horizontal="center" vertical="center"/>
      <protection hidden="1"/>
    </xf>
    <xf numFmtId="0" fontId="14" fillId="0" borderId="70" xfId="64" applyFont="1" applyBorder="1" applyProtection="1">
      <alignment horizontal="center" vertical="center"/>
      <protection hidden="1"/>
    </xf>
    <xf numFmtId="0" fontId="14" fillId="0" borderId="86" xfId="64" applyFont="1" applyBorder="1">
      <alignment horizontal="center" vertical="center"/>
      <protection/>
    </xf>
    <xf numFmtId="0" fontId="14" fillId="0" borderId="84" xfId="64" applyFont="1" applyBorder="1">
      <alignment horizontal="center" vertical="center"/>
      <protection/>
    </xf>
    <xf numFmtId="0" fontId="14" fillId="0" borderId="87" xfId="64" applyFont="1" applyBorder="1">
      <alignment horizontal="center" vertical="center"/>
      <protection/>
    </xf>
    <xf numFmtId="0" fontId="14" fillId="0" borderId="70" xfId="64" applyFont="1" applyBorder="1">
      <alignment horizontal="center" vertical="center"/>
      <protection/>
    </xf>
    <xf numFmtId="0" fontId="10" fillId="0" borderId="88" xfId="53" applyFont="1" applyBorder="1" applyAlignment="1" applyProtection="1">
      <alignment horizontal="left" vertical="center" indent="1"/>
      <protection locked="0"/>
    </xf>
    <xf numFmtId="0" fontId="14" fillId="0" borderId="89" xfId="64" applyFont="1" applyBorder="1">
      <alignment horizontal="center" vertical="center"/>
      <protection/>
    </xf>
    <xf numFmtId="0" fontId="19" fillId="33" borderId="90" xfId="63" applyFont="1" applyFill="1" applyBorder="1">
      <alignment vertical="center"/>
      <protection/>
    </xf>
    <xf numFmtId="0" fontId="16" fillId="0" borderId="91" xfId="62" applyFont="1" applyBorder="1" applyProtection="1">
      <alignment horizontal="center" vertical="center"/>
      <protection hidden="1"/>
    </xf>
    <xf numFmtId="0" fontId="16" fillId="0" borderId="92" xfId="62" applyFont="1" applyBorder="1" applyProtection="1">
      <alignment horizontal="center" vertical="center"/>
      <protection hidden="1"/>
    </xf>
    <xf numFmtId="0" fontId="16" fillId="0" borderId="93" xfId="62" applyFont="1" applyBorder="1" applyProtection="1">
      <alignment horizontal="center" vertical="center"/>
      <protection hidden="1"/>
    </xf>
    <xf numFmtId="0" fontId="10" fillId="0" borderId="94" xfId="53" applyFont="1" applyBorder="1" applyAlignment="1">
      <alignment horizontal="left" vertical="center" indent="1"/>
      <protection/>
    </xf>
    <xf numFmtId="0" fontId="21" fillId="0" borderId="0" xfId="53" applyFont="1" applyAlignment="1">
      <alignment horizontal="left" vertical="top"/>
      <protection/>
    </xf>
    <xf numFmtId="0" fontId="10" fillId="0" borderId="0" xfId="53" applyFont="1">
      <alignment/>
      <protection/>
    </xf>
    <xf numFmtId="0" fontId="20" fillId="0" borderId="0" xfId="39" applyFont="1" applyBorder="1" applyAlignment="1">
      <alignment horizontal="center" vertical="center"/>
      <protection/>
    </xf>
    <xf numFmtId="0" fontId="10" fillId="0" borderId="95" xfId="53" applyFont="1" applyBorder="1" applyProtection="1">
      <alignment/>
      <protection locked="0"/>
    </xf>
    <xf numFmtId="0" fontId="10" fillId="0" borderId="96" xfId="53" applyFont="1" applyBorder="1" applyProtection="1">
      <alignment/>
      <protection locked="0"/>
    </xf>
    <xf numFmtId="0" fontId="10" fillId="0" borderId="0" xfId="53" applyFont="1" applyBorder="1">
      <alignment/>
      <protection/>
    </xf>
    <xf numFmtId="0" fontId="0" fillId="0" borderId="0" xfId="53" applyFont="1" applyBorder="1">
      <alignment/>
      <protection/>
    </xf>
    <xf numFmtId="0" fontId="32" fillId="0" borderId="0" xfId="49" applyFont="1" applyAlignment="1">
      <alignment horizontal="center"/>
      <protection/>
    </xf>
    <xf numFmtId="0" fontId="14" fillId="0" borderId="0" xfId="49" applyFont="1" applyAlignment="1">
      <alignment horizontal="center"/>
      <protection/>
    </xf>
    <xf numFmtId="0" fontId="23" fillId="0" borderId="0" xfId="54" applyFont="1" applyFill="1" applyAlignment="1">
      <alignment horizontal="center"/>
      <protection/>
    </xf>
    <xf numFmtId="14" fontId="29" fillId="0" borderId="0" xfId="54" applyNumberFormat="1" applyFont="1" applyFill="1" applyAlignment="1">
      <alignment horizontal="center"/>
      <protection/>
    </xf>
    <xf numFmtId="0" fontId="28" fillId="0" borderId="0" xfId="54" applyFont="1" applyFill="1" applyAlignment="1">
      <alignment horizontal="center"/>
      <protection/>
    </xf>
    <xf numFmtId="0" fontId="13" fillId="2" borderId="97" xfId="0" applyFont="1" applyFill="1" applyBorder="1" applyAlignment="1" applyProtection="1">
      <alignment horizontal="left" vertical="center"/>
      <protection hidden="1"/>
    </xf>
    <xf numFmtId="0" fontId="13" fillId="2" borderId="39" xfId="0" applyFont="1" applyFill="1" applyBorder="1" applyAlignment="1" applyProtection="1">
      <alignment horizontal="left" vertical="center"/>
      <protection hidden="1"/>
    </xf>
    <xf numFmtId="0" fontId="16" fillId="0" borderId="48" xfId="0" applyFont="1" applyBorder="1" applyAlignment="1" applyProtection="1">
      <alignment horizontal="left" vertical="center"/>
      <protection locked="0"/>
    </xf>
    <xf numFmtId="0" fontId="16" fillId="0" borderId="51" xfId="0" applyFont="1" applyBorder="1" applyAlignment="1" applyProtection="1">
      <alignment horizontal="left" vertical="center"/>
      <protection locked="0"/>
    </xf>
    <xf numFmtId="0" fontId="16" fillId="0" borderId="98" xfId="0" applyFont="1" applyBorder="1" applyAlignment="1" applyProtection="1">
      <alignment horizontal="left" vertical="center"/>
      <protection locked="0"/>
    </xf>
    <xf numFmtId="0" fontId="10" fillId="0" borderId="48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0" fillId="0" borderId="48" xfId="0" applyFont="1" applyBorder="1" applyAlignment="1" applyProtection="1">
      <alignment horizontal="left" vertical="center"/>
      <protection locked="0"/>
    </xf>
    <xf numFmtId="0" fontId="10" fillId="0" borderId="50" xfId="0" applyFont="1" applyBorder="1" applyAlignment="1" applyProtection="1">
      <alignment horizontal="left" vertical="center"/>
      <protection locked="0"/>
    </xf>
    <xf numFmtId="0" fontId="22" fillId="0" borderId="56" xfId="66" applyFont="1" applyBorder="1" applyAlignment="1" applyProtection="1">
      <alignment horizontal="left" vertical="center"/>
      <protection locked="0"/>
    </xf>
    <xf numFmtId="0" fontId="22" fillId="0" borderId="64" xfId="66" applyFont="1" applyBorder="1" applyAlignment="1" applyProtection="1">
      <alignment horizontal="left" vertical="center"/>
      <protection locked="0"/>
    </xf>
    <xf numFmtId="0" fontId="22" fillId="0" borderId="99" xfId="66" applyFont="1" applyBorder="1" applyAlignment="1" applyProtection="1">
      <alignment horizontal="left" vertical="center"/>
      <protection locked="0"/>
    </xf>
    <xf numFmtId="0" fontId="17" fillId="0" borderId="100" xfId="39" applyFont="1" applyBorder="1" applyAlignment="1">
      <alignment horizontal="center" vertical="center"/>
      <protection/>
    </xf>
    <xf numFmtId="0" fontId="17" fillId="0" borderId="101" xfId="39" applyFont="1" applyBorder="1" applyAlignment="1">
      <alignment horizontal="center" vertical="center"/>
      <protection/>
    </xf>
    <xf numFmtId="0" fontId="17" fillId="0" borderId="102" xfId="39" applyFont="1" applyBorder="1" applyAlignment="1">
      <alignment horizontal="center" vertical="center"/>
      <protection/>
    </xf>
    <xf numFmtId="0" fontId="17" fillId="0" borderId="103" xfId="39" applyFont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13" fillId="0" borderId="40" xfId="63" applyFont="1" applyBorder="1" applyAlignment="1">
      <alignment horizontal="center" vertical="center"/>
      <protection/>
    </xf>
    <xf numFmtId="0" fontId="15" fillId="0" borderId="104" xfId="0" applyFont="1" applyBorder="1" applyAlignment="1" applyProtection="1">
      <alignment horizontal="left" vertical="center"/>
      <protection/>
    </xf>
    <xf numFmtId="0" fontId="15" fillId="0" borderId="35" xfId="0" applyFont="1" applyBorder="1" applyAlignment="1" applyProtection="1">
      <alignment horizontal="left" vertical="center"/>
      <protection/>
    </xf>
    <xf numFmtId="0" fontId="15" fillId="0" borderId="105" xfId="0" applyFont="1" applyBorder="1" applyAlignment="1" applyProtection="1">
      <alignment horizontal="left" vertical="center"/>
      <protection/>
    </xf>
    <xf numFmtId="0" fontId="10" fillId="0" borderId="104" xfId="0" applyFont="1" applyBorder="1" applyAlignment="1" applyProtection="1">
      <alignment horizontal="center" vertical="center"/>
      <protection/>
    </xf>
    <xf numFmtId="0" fontId="10" fillId="0" borderId="105" xfId="0" applyFont="1" applyBorder="1" applyAlignment="1" applyProtection="1">
      <alignment horizontal="center" vertical="center"/>
      <protection/>
    </xf>
    <xf numFmtId="0" fontId="15" fillId="0" borderId="106" xfId="0" applyFont="1" applyBorder="1" applyAlignment="1" applyProtection="1">
      <alignment horizontal="left" vertical="center"/>
      <protection/>
    </xf>
    <xf numFmtId="0" fontId="16" fillId="0" borderId="107" xfId="66" applyFont="1" applyBorder="1" applyAlignment="1" applyProtection="1">
      <alignment horizontal="left" vertical="center"/>
      <protection locked="0"/>
    </xf>
    <xf numFmtId="0" fontId="16" fillId="0" borderId="23" xfId="66" applyFont="1" applyBorder="1" applyAlignment="1" applyProtection="1">
      <alignment horizontal="left" vertical="center"/>
      <protection locked="0"/>
    </xf>
    <xf numFmtId="0" fontId="16" fillId="0" borderId="108" xfId="66" applyFont="1" applyBorder="1" applyAlignment="1" applyProtection="1">
      <alignment horizontal="left" vertical="center"/>
      <protection locked="0"/>
    </xf>
    <xf numFmtId="0" fontId="10" fillId="0" borderId="107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49" fontId="10" fillId="0" borderId="107" xfId="0" applyNumberFormat="1" applyFont="1" applyBorder="1" applyAlignment="1" applyProtection="1">
      <alignment horizontal="left" vertical="center"/>
      <protection locked="0"/>
    </xf>
    <xf numFmtId="49" fontId="10" fillId="0" borderId="109" xfId="0" applyNumberFormat="1" applyFont="1" applyBorder="1" applyAlignment="1" applyProtection="1">
      <alignment horizontal="left" vertical="center"/>
      <protection locked="0"/>
    </xf>
    <xf numFmtId="0" fontId="18" fillId="0" borderId="80" xfId="39" applyFont="1" applyBorder="1" applyAlignment="1">
      <alignment horizontal="center" vertical="center"/>
      <protection/>
    </xf>
    <xf numFmtId="0" fontId="13" fillId="33" borderId="94" xfId="53" applyFont="1" applyFill="1" applyBorder="1" applyAlignment="1" applyProtection="1">
      <alignment horizontal="left" vertical="center"/>
      <protection hidden="1"/>
    </xf>
    <xf numFmtId="0" fontId="16" fillId="0" borderId="110" xfId="53" applyFont="1" applyBorder="1" applyAlignment="1" applyProtection="1">
      <alignment horizontal="left" vertical="center"/>
      <protection locked="0"/>
    </xf>
    <xf numFmtId="0" fontId="10" fillId="0" borderId="110" xfId="53" applyFont="1" applyBorder="1" applyAlignment="1">
      <alignment horizontal="center" vertical="center"/>
      <protection/>
    </xf>
    <xf numFmtId="0" fontId="10" fillId="0" borderId="111" xfId="53" applyFont="1" applyBorder="1" applyAlignment="1" applyProtection="1">
      <alignment horizontal="left" vertical="center"/>
      <protection locked="0"/>
    </xf>
    <xf numFmtId="0" fontId="22" fillId="0" borderId="112" xfId="66" applyFont="1" applyBorder="1" applyAlignment="1" applyProtection="1">
      <alignment horizontal="left" vertical="center"/>
      <protection locked="0"/>
    </xf>
    <xf numFmtId="0" fontId="17" fillId="0" borderId="113" xfId="39" applyFont="1" applyBorder="1" applyAlignment="1">
      <alignment horizontal="center" vertical="center"/>
      <protection/>
    </xf>
    <xf numFmtId="0" fontId="17" fillId="0" borderId="114" xfId="39" applyFont="1" applyBorder="1" applyAlignment="1">
      <alignment horizontal="center" vertical="center"/>
      <protection/>
    </xf>
    <xf numFmtId="0" fontId="13" fillId="0" borderId="74" xfId="63" applyFont="1" applyBorder="1" applyAlignment="1">
      <alignment horizontal="center" vertical="center"/>
      <protection/>
    </xf>
    <xf numFmtId="0" fontId="15" fillId="0" borderId="115" xfId="53" applyFont="1" applyBorder="1" applyAlignment="1" applyProtection="1">
      <alignment horizontal="left" vertical="center"/>
      <protection/>
    </xf>
    <xf numFmtId="0" fontId="10" fillId="0" borderId="115" xfId="53" applyFont="1" applyBorder="1" applyAlignment="1" applyProtection="1">
      <alignment horizontal="center" vertical="center"/>
      <protection/>
    </xf>
    <xf numFmtId="0" fontId="15" fillId="0" borderId="116" xfId="53" applyFont="1" applyBorder="1" applyAlignment="1" applyProtection="1">
      <alignment horizontal="left" vertical="center"/>
      <protection/>
    </xf>
    <xf numFmtId="0" fontId="16" fillId="0" borderId="117" xfId="66" applyFont="1" applyBorder="1" applyAlignment="1" applyProtection="1">
      <alignment horizontal="left" vertical="center"/>
      <protection locked="0"/>
    </xf>
    <xf numFmtId="0" fontId="10" fillId="0" borderId="117" xfId="53" applyFont="1" applyBorder="1" applyAlignment="1">
      <alignment horizontal="center" vertical="center"/>
      <protection/>
    </xf>
    <xf numFmtId="49" fontId="10" fillId="0" borderId="118" xfId="53" applyNumberFormat="1" applyFont="1" applyBorder="1" applyAlignment="1" applyProtection="1">
      <alignment horizontal="left" vertical="center"/>
      <protection locked="0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měny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normální 4" xfId="51"/>
    <cellStyle name="Normální 5" xfId="52"/>
    <cellStyle name="normální 6" xfId="53"/>
    <cellStyle name="normální_Vysledek KP-A,B-2005-06" xfId="54"/>
    <cellStyle name="Poznámka" xfId="55"/>
    <cellStyle name="Percent" xfId="56"/>
    <cellStyle name="Propojená buňka" xfId="57"/>
    <cellStyle name="Roman EE 12 Normál" xfId="58"/>
    <cellStyle name="Followed Hyperlink" xfId="59"/>
    <cellStyle name="Správně" xfId="60"/>
    <cellStyle name="Text upozornění" xfId="61"/>
    <cellStyle name="Universe EE 12 bcentr" xfId="62"/>
    <cellStyle name="Universe EE 12 bold" xfId="63"/>
    <cellStyle name="Universe EE 12 centr." xfId="64"/>
    <cellStyle name="Universe EE 12 norm." xfId="65"/>
    <cellStyle name="Universe EE 9 centr.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0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57" customWidth="1"/>
    <col min="2" max="2" width="4.125" style="57" customWidth="1"/>
    <col min="3" max="3" width="27.75390625" style="57" customWidth="1"/>
    <col min="4" max="4" width="8.625" style="57" customWidth="1"/>
    <col min="5" max="7" width="7.625" style="57" customWidth="1"/>
    <col min="8" max="13" width="8.75390625" style="57" customWidth="1"/>
    <col min="14" max="14" width="7.625" style="57" customWidth="1"/>
    <col min="15" max="15" width="3.75390625" style="57" customWidth="1"/>
    <col min="16" max="16384" width="9.125" style="57" customWidth="1"/>
  </cols>
  <sheetData>
    <row r="2" spans="2:14" ht="25.5" customHeight="1">
      <c r="B2" s="160" t="s">
        <v>63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2:14" ht="18.75" customHeight="1">
      <c r="B3" s="161" t="s">
        <v>64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2:14" ht="12" customHeight="1" thickBo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2:14" ht="23.25" customHeight="1" thickBot="1">
      <c r="B5" s="59"/>
      <c r="C5" s="60" t="s">
        <v>25</v>
      </c>
      <c r="D5" s="61" t="s">
        <v>26</v>
      </c>
      <c r="E5" s="62" t="s">
        <v>27</v>
      </c>
      <c r="F5" s="62" t="s">
        <v>28</v>
      </c>
      <c r="G5" s="63" t="s">
        <v>29</v>
      </c>
      <c r="H5" s="64" t="s">
        <v>30</v>
      </c>
      <c r="I5" s="65" t="s">
        <v>31</v>
      </c>
      <c r="J5" s="65" t="s">
        <v>32</v>
      </c>
      <c r="K5" s="65" t="s">
        <v>33</v>
      </c>
      <c r="L5" s="65" t="s">
        <v>34</v>
      </c>
      <c r="M5" s="66" t="s">
        <v>35</v>
      </c>
      <c r="N5" s="67" t="s">
        <v>36</v>
      </c>
    </row>
    <row r="6" spans="2:14" ht="23.25" customHeight="1">
      <c r="B6" s="68" t="s">
        <v>22</v>
      </c>
      <c r="C6" s="69" t="s">
        <v>42</v>
      </c>
      <c r="D6" s="70">
        <v>2</v>
      </c>
      <c r="E6" s="71">
        <v>2</v>
      </c>
      <c r="F6" s="72">
        <v>0</v>
      </c>
      <c r="G6" s="73">
        <v>0</v>
      </c>
      <c r="H6" s="74">
        <v>8</v>
      </c>
      <c r="I6" s="75">
        <v>0</v>
      </c>
      <c r="J6" s="83">
        <f>'1.k.ChlM1_ChlM2'!P13+'1.k.ChlM1_DouM'!P13</f>
        <v>16</v>
      </c>
      <c r="K6" s="84">
        <f>'1.k.ChlM1_ChlM2'!Q13+'1.k.ChlM1_DouM'!Q13</f>
        <v>1</v>
      </c>
      <c r="L6" s="83">
        <f>'1.k.ChlM1_ChlM2'!N13+'1.k.ChlM1_DouM'!N13</f>
        <v>348</v>
      </c>
      <c r="M6" s="85">
        <f>'1.k.ChlM1_ChlM2'!O13+'1.k.ChlM1_DouM'!O13</f>
        <v>214</v>
      </c>
      <c r="N6" s="86">
        <f>E6*3+F6*2+G6*1</f>
        <v>6</v>
      </c>
    </row>
    <row r="7" spans="2:14" ht="23.25" customHeight="1">
      <c r="B7" s="68" t="s">
        <v>37</v>
      </c>
      <c r="C7" s="69" t="s">
        <v>69</v>
      </c>
      <c r="D7" s="70">
        <v>2</v>
      </c>
      <c r="E7" s="71">
        <v>1</v>
      </c>
      <c r="F7" s="76">
        <v>0</v>
      </c>
      <c r="G7" s="73">
        <v>1</v>
      </c>
      <c r="H7" s="74">
        <v>4</v>
      </c>
      <c r="I7" s="77">
        <v>4</v>
      </c>
      <c r="J7" s="83">
        <f>'1.k.DouM_JuM'!P13+'1.k.ChlM1_DouM'!Q13</f>
        <v>9</v>
      </c>
      <c r="K7" s="87">
        <f>'1.k.DouM_JuM'!Q13+'1.k.ChlM1_DouM'!P13</f>
        <v>8</v>
      </c>
      <c r="L7" s="83">
        <f>'1.k.DouM_JuM'!N13+'1.k.ChlM1_DouM'!O13</f>
        <v>308</v>
      </c>
      <c r="M7" s="88">
        <f>'1.k.DouM_JuM'!O13+'1.k.ChlM1_DouM'!N13</f>
        <v>292</v>
      </c>
      <c r="N7" s="86">
        <f>E7*3+F7*2+G7*1</f>
        <v>4</v>
      </c>
    </row>
    <row r="8" spans="2:14" ht="23.25" customHeight="1">
      <c r="B8" s="68" t="s">
        <v>38</v>
      </c>
      <c r="C8" s="69" t="s">
        <v>68</v>
      </c>
      <c r="D8" s="70">
        <v>2</v>
      </c>
      <c r="E8" s="71">
        <v>1</v>
      </c>
      <c r="F8" s="76">
        <v>0</v>
      </c>
      <c r="G8" s="73">
        <v>1</v>
      </c>
      <c r="H8" s="74">
        <v>4</v>
      </c>
      <c r="I8" s="77">
        <v>4</v>
      </c>
      <c r="J8" s="83">
        <f>'1.k.DouM_JuM'!Q13+'1.k.ChlM2_JuM'!Q13</f>
        <v>8</v>
      </c>
      <c r="K8" s="87">
        <f>'1.k.DouM_JuM'!P13+'1.k.ChlM2_JuM'!P13</f>
        <v>8</v>
      </c>
      <c r="L8" s="83">
        <f>'1.k.DouM_JuM'!O13+'1.k.ChlM2_JuM'!O13</f>
        <v>280</v>
      </c>
      <c r="M8" s="88">
        <f>'1.k.DouM_JuM'!N13+'1.k.ChlM2_JuM'!N13</f>
        <v>269</v>
      </c>
      <c r="N8" s="86">
        <f>E8*3+F8*2+G8*1</f>
        <v>4</v>
      </c>
    </row>
    <row r="9" spans="2:14" ht="23.25" customHeight="1" thickBot="1">
      <c r="B9" s="105" t="s">
        <v>39</v>
      </c>
      <c r="C9" s="78" t="s">
        <v>43</v>
      </c>
      <c r="D9" s="106">
        <v>2</v>
      </c>
      <c r="E9" s="79">
        <v>0</v>
      </c>
      <c r="F9" s="80">
        <v>0</v>
      </c>
      <c r="G9" s="81">
        <v>2</v>
      </c>
      <c r="H9" s="107">
        <v>0</v>
      </c>
      <c r="I9" s="108">
        <v>8</v>
      </c>
      <c r="J9" s="109">
        <f>'1.k.ChlM1_ChlM2'!Q13+'1.k.ChlM2_JuM'!P13</f>
        <v>0</v>
      </c>
      <c r="K9" s="110">
        <f>'1.k.ChlM1_ChlM2'!P13+'1.k.ChlM2_JuM'!Q13</f>
        <v>16</v>
      </c>
      <c r="L9" s="109">
        <f>'1.k.ChlM1_ChlM2'!O13+'1.k.ChlM2_JuM'!N13</f>
        <v>175</v>
      </c>
      <c r="M9" s="111">
        <f>'1.k.ChlM1_ChlM2'!N13+'1.k.ChlM2_JuM'!O13</f>
        <v>336</v>
      </c>
      <c r="N9" s="89">
        <f>E9*3+F9*2+G9*1</f>
        <v>2</v>
      </c>
    </row>
    <row r="10" ht="12.75" customHeight="1">
      <c r="C10" s="82"/>
    </row>
  </sheetData>
  <sheetProtection password="CC26" sheet="1"/>
  <mergeCells count="2">
    <mergeCell ref="B2:N2"/>
    <mergeCell ref="B3:N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0"/>
  <sheetViews>
    <sheetView zoomScale="95" zoomScaleNormal="95" zoomScalePageLayoutView="0" workbookViewId="0" topLeftCell="A1">
      <selection activeCell="A1" sqref="A1"/>
    </sheetView>
  </sheetViews>
  <sheetFormatPr defaultColWidth="9.00390625" defaultRowHeight="12.75"/>
  <cols>
    <col min="1" max="1" width="3.125" style="92" customWidth="1"/>
    <col min="2" max="2" width="17.25390625" style="92" customWidth="1"/>
    <col min="3" max="3" width="2.625" style="93" customWidth="1"/>
    <col min="4" max="4" width="20.125" style="92" customWidth="1"/>
    <col min="5" max="5" width="5.75390625" style="94" customWidth="1"/>
    <col min="6" max="6" width="2.875" style="92" customWidth="1"/>
    <col min="7" max="7" width="15.875" style="92" customWidth="1"/>
    <col min="8" max="8" width="2.625" style="92" customWidth="1"/>
    <col min="9" max="10" width="9.125" style="92" customWidth="1"/>
    <col min="11" max="11" width="6.75390625" style="92" customWidth="1"/>
    <col min="12" max="16384" width="9.125" style="92" customWidth="1"/>
  </cols>
  <sheetData>
    <row r="2" spans="2:11" ht="23.25">
      <c r="B2" s="164" t="s">
        <v>65</v>
      </c>
      <c r="C2" s="164"/>
      <c r="D2" s="164"/>
      <c r="E2" s="164"/>
      <c r="F2" s="164"/>
      <c r="G2" s="164"/>
      <c r="H2" s="164"/>
      <c r="I2" s="164"/>
      <c r="J2" s="164"/>
      <c r="K2" s="91"/>
    </row>
    <row r="3" spans="2:10" ht="12">
      <c r="B3" s="93"/>
      <c r="D3" s="93"/>
      <c r="F3" s="93"/>
      <c r="G3" s="93"/>
      <c r="H3" s="93"/>
      <c r="I3" s="93"/>
      <c r="J3" s="93"/>
    </row>
    <row r="4" spans="2:10" ht="16.5" customHeight="1">
      <c r="B4" s="162" t="s">
        <v>66</v>
      </c>
      <c r="C4" s="162"/>
      <c r="D4" s="162"/>
      <c r="E4" s="162"/>
      <c r="F4" s="162"/>
      <c r="G4" s="162"/>
      <c r="H4" s="162"/>
      <c r="I4" s="162"/>
      <c r="J4" s="162"/>
    </row>
    <row r="5" spans="2:10" ht="12" customHeight="1">
      <c r="B5" s="95"/>
      <c r="C5" s="95"/>
      <c r="D5" s="95"/>
      <c r="E5" s="95"/>
      <c r="F5" s="95"/>
      <c r="G5" s="95"/>
      <c r="H5" s="95"/>
      <c r="I5" s="95"/>
      <c r="J5" s="95"/>
    </row>
    <row r="6" spans="2:10" ht="12" customHeight="1">
      <c r="B6" s="163" t="s">
        <v>45</v>
      </c>
      <c r="C6" s="163"/>
      <c r="D6" s="163"/>
      <c r="E6" s="163" t="s">
        <v>46</v>
      </c>
      <c r="F6" s="163"/>
      <c r="G6" s="163"/>
      <c r="H6" s="163"/>
      <c r="I6" s="163"/>
      <c r="J6" s="163"/>
    </row>
    <row r="7" spans="2:11" ht="12" customHeight="1">
      <c r="B7" s="96" t="s">
        <v>48</v>
      </c>
      <c r="C7" s="97" t="s">
        <v>47</v>
      </c>
      <c r="D7" s="98" t="s">
        <v>49</v>
      </c>
      <c r="E7" s="104" t="s">
        <v>62</v>
      </c>
      <c r="F7" s="112"/>
      <c r="G7" s="96" t="s">
        <v>67</v>
      </c>
      <c r="H7" s="97" t="s">
        <v>47</v>
      </c>
      <c r="I7" s="98" t="s">
        <v>68</v>
      </c>
      <c r="J7" s="93"/>
      <c r="K7" s="104" t="s">
        <v>61</v>
      </c>
    </row>
    <row r="8" spans="2:11" ht="12">
      <c r="B8" s="96" t="s">
        <v>69</v>
      </c>
      <c r="C8" s="97" t="s">
        <v>47</v>
      </c>
      <c r="D8" s="98" t="s">
        <v>68</v>
      </c>
      <c r="E8" s="104" t="s">
        <v>62</v>
      </c>
      <c r="F8" s="112"/>
      <c r="G8" s="96" t="s">
        <v>70</v>
      </c>
      <c r="H8" s="97" t="s">
        <v>47</v>
      </c>
      <c r="I8" s="98" t="s">
        <v>69</v>
      </c>
      <c r="J8" s="93"/>
      <c r="K8" s="104" t="s">
        <v>62</v>
      </c>
    </row>
    <row r="9" spans="2:10" ht="12">
      <c r="B9" s="96"/>
      <c r="C9" s="97"/>
      <c r="D9" s="98"/>
      <c r="E9" s="93"/>
      <c r="F9" s="101"/>
      <c r="G9" s="96"/>
      <c r="H9" s="100"/>
      <c r="I9" s="98"/>
      <c r="J9" s="93"/>
    </row>
    <row r="10" spans="2:10" ht="16.5" customHeight="1">
      <c r="B10" s="162" t="s">
        <v>71</v>
      </c>
      <c r="C10" s="162"/>
      <c r="D10" s="162"/>
      <c r="E10" s="162"/>
      <c r="F10" s="162"/>
      <c r="G10" s="162"/>
      <c r="H10" s="162"/>
      <c r="I10" s="162"/>
      <c r="J10" s="162"/>
    </row>
    <row r="11" spans="2:10" ht="12" customHeight="1">
      <c r="B11" s="95"/>
      <c r="C11" s="95"/>
      <c r="D11" s="95"/>
      <c r="E11" s="95"/>
      <c r="F11" s="95"/>
      <c r="G11" s="95"/>
      <c r="H11" s="95"/>
      <c r="I11" s="95"/>
      <c r="J11" s="95"/>
    </row>
    <row r="12" spans="2:10" ht="12" customHeight="1">
      <c r="B12" s="163" t="s">
        <v>45</v>
      </c>
      <c r="C12" s="163"/>
      <c r="D12" s="163"/>
      <c r="E12" s="163" t="s">
        <v>46</v>
      </c>
      <c r="F12" s="163"/>
      <c r="G12" s="163"/>
      <c r="H12" s="163"/>
      <c r="I12" s="163"/>
      <c r="J12" s="163"/>
    </row>
    <row r="13" spans="2:11" ht="12">
      <c r="B13" s="96" t="s">
        <v>48</v>
      </c>
      <c r="C13" s="97" t="s">
        <v>47</v>
      </c>
      <c r="D13" s="98" t="s">
        <v>68</v>
      </c>
      <c r="E13" s="104" t="s">
        <v>60</v>
      </c>
      <c r="F13" s="93"/>
      <c r="G13" s="96" t="s">
        <v>49</v>
      </c>
      <c r="H13" s="97" t="s">
        <v>47</v>
      </c>
      <c r="I13" s="98" t="s">
        <v>70</v>
      </c>
      <c r="J13" s="93"/>
      <c r="K13" s="104" t="s">
        <v>60</v>
      </c>
    </row>
    <row r="14" spans="2:11" ht="12" customHeight="1">
      <c r="B14" s="96" t="s">
        <v>49</v>
      </c>
      <c r="C14" s="97" t="s">
        <v>47</v>
      </c>
      <c r="D14" s="98" t="s">
        <v>69</v>
      </c>
      <c r="E14" s="104" t="s">
        <v>60</v>
      </c>
      <c r="F14" s="93"/>
      <c r="G14" s="96" t="s">
        <v>68</v>
      </c>
      <c r="H14" s="97" t="s">
        <v>47</v>
      </c>
      <c r="I14" s="98" t="s">
        <v>69</v>
      </c>
      <c r="J14" s="93"/>
      <c r="K14" s="104" t="s">
        <v>60</v>
      </c>
    </row>
    <row r="15" spans="2:10" ht="12">
      <c r="B15" s="96"/>
      <c r="C15" s="100"/>
      <c r="D15" s="98"/>
      <c r="F15" s="93"/>
      <c r="G15" s="96"/>
      <c r="H15" s="100"/>
      <c r="I15" s="99"/>
      <c r="J15" s="93"/>
    </row>
    <row r="16" spans="2:10" ht="16.5" customHeight="1">
      <c r="B16" s="162" t="s">
        <v>72</v>
      </c>
      <c r="C16" s="162"/>
      <c r="D16" s="162"/>
      <c r="E16" s="162"/>
      <c r="F16" s="162"/>
      <c r="G16" s="162"/>
      <c r="H16" s="162"/>
      <c r="I16" s="162"/>
      <c r="J16" s="162"/>
    </row>
    <row r="17" spans="2:10" ht="12" customHeight="1">
      <c r="B17" s="95"/>
      <c r="C17" s="95"/>
      <c r="D17" s="95"/>
      <c r="E17" s="95"/>
      <c r="F17" s="95"/>
      <c r="G17" s="95"/>
      <c r="H17" s="95"/>
      <c r="I17" s="95"/>
      <c r="J17" s="95"/>
    </row>
    <row r="18" spans="2:10" ht="12" customHeight="1">
      <c r="B18" s="163" t="s">
        <v>45</v>
      </c>
      <c r="C18" s="163"/>
      <c r="D18" s="163"/>
      <c r="E18" s="163" t="s">
        <v>46</v>
      </c>
      <c r="F18" s="163"/>
      <c r="G18" s="163"/>
      <c r="H18" s="163"/>
      <c r="I18" s="163"/>
      <c r="J18" s="163"/>
    </row>
    <row r="19" spans="2:11" ht="12">
      <c r="B19" s="96" t="s">
        <v>68</v>
      </c>
      <c r="C19" s="97" t="s">
        <v>47</v>
      </c>
      <c r="D19" s="98" t="s">
        <v>49</v>
      </c>
      <c r="E19" s="104" t="s">
        <v>60</v>
      </c>
      <c r="F19" s="93"/>
      <c r="G19" s="96" t="s">
        <v>68</v>
      </c>
      <c r="H19" s="97" t="s">
        <v>47</v>
      </c>
      <c r="I19" s="98" t="s">
        <v>70</v>
      </c>
      <c r="J19" s="93"/>
      <c r="K19" s="104" t="s">
        <v>60</v>
      </c>
    </row>
    <row r="20" spans="2:11" ht="12">
      <c r="B20" s="96" t="s">
        <v>69</v>
      </c>
      <c r="C20" s="97" t="s">
        <v>47</v>
      </c>
      <c r="D20" s="98" t="s">
        <v>48</v>
      </c>
      <c r="E20" s="104" t="s">
        <v>60</v>
      </c>
      <c r="F20" s="93"/>
      <c r="G20" s="96" t="s">
        <v>69</v>
      </c>
      <c r="H20" s="97" t="s">
        <v>47</v>
      </c>
      <c r="I20" s="98" t="s">
        <v>67</v>
      </c>
      <c r="J20" s="93"/>
      <c r="K20" s="104" t="s">
        <v>60</v>
      </c>
    </row>
    <row r="21" spans="1:10" ht="12">
      <c r="A21" s="93"/>
      <c r="B21" s="102"/>
      <c r="C21" s="100"/>
      <c r="D21" s="98"/>
      <c r="E21" s="93"/>
      <c r="F21" s="93"/>
      <c r="G21" s="96"/>
      <c r="H21" s="100"/>
      <c r="I21" s="98"/>
      <c r="J21" s="93"/>
    </row>
    <row r="22" spans="2:10" s="93" customFormat="1" ht="15.75">
      <c r="B22" s="162" t="s">
        <v>73</v>
      </c>
      <c r="C22" s="162"/>
      <c r="D22" s="162"/>
      <c r="E22" s="162"/>
      <c r="F22" s="162"/>
      <c r="G22" s="162"/>
      <c r="H22" s="162"/>
      <c r="I22" s="162"/>
      <c r="J22" s="162"/>
    </row>
    <row r="23" spans="2:10" s="93" customFormat="1" ht="12" customHeight="1">
      <c r="B23" s="95"/>
      <c r="C23" s="95"/>
      <c r="D23" s="95"/>
      <c r="E23" s="95"/>
      <c r="F23" s="95"/>
      <c r="G23" s="95"/>
      <c r="H23" s="95"/>
      <c r="I23" s="95"/>
      <c r="J23" s="95"/>
    </row>
    <row r="24" spans="2:10" s="93" customFormat="1" ht="12" customHeight="1">
      <c r="B24" s="163" t="s">
        <v>50</v>
      </c>
      <c r="C24" s="163"/>
      <c r="D24" s="163"/>
      <c r="E24" s="163" t="s">
        <v>51</v>
      </c>
      <c r="F24" s="163"/>
      <c r="G24" s="163"/>
      <c r="H24" s="163"/>
      <c r="I24" s="163"/>
      <c r="J24" s="163"/>
    </row>
    <row r="25" spans="2:11" s="93" customFormat="1" ht="12" customHeight="1">
      <c r="B25" s="96" t="s">
        <v>52</v>
      </c>
      <c r="C25" s="97" t="s">
        <v>47</v>
      </c>
      <c r="D25" s="94" t="s">
        <v>53</v>
      </c>
      <c r="E25" s="104" t="s">
        <v>60</v>
      </c>
      <c r="F25" s="103"/>
      <c r="G25" s="96" t="s">
        <v>54</v>
      </c>
      <c r="H25" s="97" t="s">
        <v>47</v>
      </c>
      <c r="I25" s="98" t="s">
        <v>55</v>
      </c>
      <c r="K25" s="104" t="s">
        <v>60</v>
      </c>
    </row>
    <row r="26" spans="2:11" ht="12" customHeight="1">
      <c r="B26" s="96" t="s">
        <v>56</v>
      </c>
      <c r="C26" s="97" t="s">
        <v>47</v>
      </c>
      <c r="D26" s="98" t="s">
        <v>57</v>
      </c>
      <c r="E26" s="104" t="s">
        <v>60</v>
      </c>
      <c r="F26" s="103"/>
      <c r="G26" s="102" t="s">
        <v>58</v>
      </c>
      <c r="H26" s="97" t="s">
        <v>47</v>
      </c>
      <c r="I26" s="99" t="s">
        <v>59</v>
      </c>
      <c r="J26" s="93"/>
      <c r="K26" s="104" t="s">
        <v>60</v>
      </c>
    </row>
    <row r="27" spans="2:11" ht="12">
      <c r="B27" s="96"/>
      <c r="C27" s="97"/>
      <c r="D27" s="98"/>
      <c r="E27" s="103"/>
      <c r="F27" s="103"/>
      <c r="G27" s="96"/>
      <c r="H27" s="97"/>
      <c r="I27" s="99"/>
      <c r="J27" s="93"/>
      <c r="K27" s="93"/>
    </row>
    <row r="28" spans="2:11" ht="12">
      <c r="B28" s="93"/>
      <c r="D28" s="93"/>
      <c r="E28" s="96"/>
      <c r="F28" s="94"/>
      <c r="G28" s="93"/>
      <c r="H28" s="104"/>
      <c r="I28" s="93"/>
      <c r="J28" s="93"/>
      <c r="K28" s="93"/>
    </row>
    <row r="29" spans="2:11" ht="12">
      <c r="B29" s="93"/>
      <c r="D29" s="93"/>
      <c r="F29" s="93"/>
      <c r="G29" s="93"/>
      <c r="H29" s="93"/>
      <c r="I29" s="93"/>
      <c r="J29" s="93"/>
      <c r="K29" s="93"/>
    </row>
    <row r="30" spans="2:10" ht="12">
      <c r="B30" s="93"/>
      <c r="D30" s="93"/>
      <c r="F30" s="93"/>
      <c r="G30" s="93"/>
      <c r="H30" s="93"/>
      <c r="I30" s="93"/>
      <c r="J30" s="93"/>
    </row>
  </sheetData>
  <sheetProtection password="CC26" sheet="1"/>
  <mergeCells count="13">
    <mergeCell ref="B2:J2"/>
    <mergeCell ref="B4:J4"/>
    <mergeCell ref="B6:D6"/>
    <mergeCell ref="E6:J6"/>
    <mergeCell ref="B10:J10"/>
    <mergeCell ref="B12:D12"/>
    <mergeCell ref="E12:J12"/>
    <mergeCell ref="B16:J16"/>
    <mergeCell ref="B18:D18"/>
    <mergeCell ref="E18:J18"/>
    <mergeCell ref="B22:J22"/>
    <mergeCell ref="B24:D24"/>
    <mergeCell ref="E24:J2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82" t="s">
        <v>0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</row>
    <row r="3" spans="2:20" ht="19.5" customHeight="1" thickBot="1">
      <c r="B3" s="5" t="s">
        <v>1</v>
      </c>
      <c r="C3" s="46"/>
      <c r="D3" s="183" t="s">
        <v>40</v>
      </c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5"/>
      <c r="Q3" s="186" t="s">
        <v>41</v>
      </c>
      <c r="R3" s="187"/>
      <c r="S3" s="183" t="s">
        <v>74</v>
      </c>
      <c r="T3" s="188"/>
    </row>
    <row r="4" spans="2:20" ht="19.5" customHeight="1" thickTop="1">
      <c r="B4" s="6" t="s">
        <v>3</v>
      </c>
      <c r="C4" s="7"/>
      <c r="D4" s="189" t="s">
        <v>42</v>
      </c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1"/>
      <c r="Q4" s="192" t="s">
        <v>14</v>
      </c>
      <c r="R4" s="193"/>
      <c r="S4" s="194" t="s">
        <v>84</v>
      </c>
      <c r="T4" s="195"/>
    </row>
    <row r="5" spans="2:20" ht="19.5" customHeight="1">
      <c r="B5" s="6" t="s">
        <v>4</v>
      </c>
      <c r="C5" s="47"/>
      <c r="D5" s="167" t="s">
        <v>43</v>
      </c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9"/>
      <c r="Q5" s="170" t="s">
        <v>2</v>
      </c>
      <c r="R5" s="171"/>
      <c r="S5" s="172" t="s">
        <v>86</v>
      </c>
      <c r="T5" s="173"/>
    </row>
    <row r="6" spans="2:20" ht="19.5" customHeight="1" thickBot="1">
      <c r="B6" s="8" t="s">
        <v>5</v>
      </c>
      <c r="C6" s="9"/>
      <c r="D6" s="174" t="s">
        <v>89</v>
      </c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6"/>
      <c r="Q6" s="48"/>
      <c r="R6" s="49"/>
      <c r="S6" s="90" t="s">
        <v>22</v>
      </c>
      <c r="T6" s="39" t="s">
        <v>21</v>
      </c>
    </row>
    <row r="7" spans="2:20" ht="24.75" customHeight="1">
      <c r="B7" s="10"/>
      <c r="C7" s="11" t="str">
        <f>D4</f>
        <v>Keramika Chlumčany M1</v>
      </c>
      <c r="D7" s="11" t="str">
        <f>D5</f>
        <v>Keramika Chlumčany M2</v>
      </c>
      <c r="E7" s="177" t="s">
        <v>6</v>
      </c>
      <c r="F7" s="178"/>
      <c r="G7" s="178"/>
      <c r="H7" s="178"/>
      <c r="I7" s="178"/>
      <c r="J7" s="178"/>
      <c r="K7" s="178"/>
      <c r="L7" s="178"/>
      <c r="M7" s="179"/>
      <c r="N7" s="180" t="s">
        <v>15</v>
      </c>
      <c r="O7" s="181"/>
      <c r="P7" s="180" t="s">
        <v>16</v>
      </c>
      <c r="Q7" s="181"/>
      <c r="R7" s="180" t="s">
        <v>17</v>
      </c>
      <c r="S7" s="181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4" t="s">
        <v>90</v>
      </c>
      <c r="D9" s="45" t="s">
        <v>91</v>
      </c>
      <c r="E9" s="40">
        <v>21</v>
      </c>
      <c r="F9" s="20" t="s">
        <v>18</v>
      </c>
      <c r="G9" s="41">
        <v>7</v>
      </c>
      <c r="H9" s="40">
        <v>21</v>
      </c>
      <c r="I9" s="20" t="s">
        <v>18</v>
      </c>
      <c r="J9" s="41">
        <v>10</v>
      </c>
      <c r="K9" s="40"/>
      <c r="L9" s="20" t="s">
        <v>18</v>
      </c>
      <c r="M9" s="41"/>
      <c r="N9" s="22">
        <f>E9+H9+K9</f>
        <v>42</v>
      </c>
      <c r="O9" s="23">
        <f>G9+J9+M9</f>
        <v>17</v>
      </c>
      <c r="P9" s="24">
        <f>IF(E9&gt;G9,1,0)+IF(H9&gt;J9,1,0)+IF(K9&gt;M9,1,0)</f>
        <v>2</v>
      </c>
      <c r="Q9" s="19">
        <f>IF(E9&lt;G9,1,0)+IF(H9&lt;J9,1,0)+IF(K9&lt;M9,1,0)</f>
        <v>0</v>
      </c>
      <c r="R9" s="35">
        <f aca="true" t="shared" si="0" ref="R9:S12">IF(P9=2,1,0)</f>
        <v>1</v>
      </c>
      <c r="S9" s="21">
        <f t="shared" si="0"/>
        <v>0</v>
      </c>
      <c r="T9" s="53"/>
    </row>
    <row r="10" spans="2:20" ht="30" customHeight="1">
      <c r="B10" s="18" t="s">
        <v>23</v>
      </c>
      <c r="C10" s="44" t="s">
        <v>87</v>
      </c>
      <c r="D10" s="44" t="s">
        <v>92</v>
      </c>
      <c r="E10" s="40">
        <v>21</v>
      </c>
      <c r="F10" s="19" t="s">
        <v>18</v>
      </c>
      <c r="G10" s="41">
        <v>19</v>
      </c>
      <c r="H10" s="40">
        <v>21</v>
      </c>
      <c r="I10" s="19" t="s">
        <v>18</v>
      </c>
      <c r="J10" s="41">
        <v>10</v>
      </c>
      <c r="K10" s="40"/>
      <c r="L10" s="19" t="s">
        <v>18</v>
      </c>
      <c r="M10" s="41"/>
      <c r="N10" s="22">
        <f>E10+H10+K10</f>
        <v>42</v>
      </c>
      <c r="O10" s="23">
        <f>G10+J10+M10</f>
        <v>29</v>
      </c>
      <c r="P10" s="24">
        <f>IF(E10&gt;G10,1,0)+IF(H10&gt;J10,1,0)+IF(K10&gt;M10,1,0)</f>
        <v>2</v>
      </c>
      <c r="Q10" s="19">
        <f>IF(E10&lt;G10,1,0)+IF(H10&lt;J10,1,0)+IF(K10&lt;M10,1,0)</f>
        <v>0</v>
      </c>
      <c r="R10" s="36">
        <f t="shared" si="0"/>
        <v>1</v>
      </c>
      <c r="S10" s="21">
        <f t="shared" si="0"/>
        <v>0</v>
      </c>
      <c r="T10" s="53"/>
    </row>
    <row r="11" spans="2:20" ht="30" customHeight="1">
      <c r="B11" s="18" t="s">
        <v>19</v>
      </c>
      <c r="C11" s="44" t="s">
        <v>93</v>
      </c>
      <c r="D11" s="44" t="s">
        <v>94</v>
      </c>
      <c r="E11" s="40">
        <v>21</v>
      </c>
      <c r="F11" s="19" t="s">
        <v>18</v>
      </c>
      <c r="G11" s="41">
        <v>5</v>
      </c>
      <c r="H11" s="40">
        <v>21</v>
      </c>
      <c r="I11" s="19" t="s">
        <v>18</v>
      </c>
      <c r="J11" s="41">
        <v>9</v>
      </c>
      <c r="K11" s="40"/>
      <c r="L11" s="19" t="s">
        <v>18</v>
      </c>
      <c r="M11" s="41"/>
      <c r="N11" s="22">
        <f>E11+H11+K11</f>
        <v>42</v>
      </c>
      <c r="O11" s="23">
        <f>G11+J11+M11</f>
        <v>14</v>
      </c>
      <c r="P11" s="24">
        <f>IF(E11&gt;G11,1,0)+IF(H11&gt;J11,1,0)+IF(K11&gt;M11,1,0)</f>
        <v>2</v>
      </c>
      <c r="Q11" s="19">
        <f>IF(E11&lt;G11,1,0)+IF(H11&lt;J11,1,0)+IF(K11&lt;M11,1,0)</f>
        <v>0</v>
      </c>
      <c r="R11" s="36">
        <f t="shared" si="0"/>
        <v>1</v>
      </c>
      <c r="S11" s="21">
        <f t="shared" si="0"/>
        <v>0</v>
      </c>
      <c r="T11" s="53"/>
    </row>
    <row r="12" spans="2:20" ht="30" customHeight="1" thickBot="1">
      <c r="B12" s="18" t="s">
        <v>24</v>
      </c>
      <c r="C12" s="44" t="s">
        <v>95</v>
      </c>
      <c r="D12" s="44" t="s">
        <v>96</v>
      </c>
      <c r="E12" s="40">
        <v>21</v>
      </c>
      <c r="F12" s="19" t="s">
        <v>18</v>
      </c>
      <c r="G12" s="41">
        <v>9</v>
      </c>
      <c r="H12" s="40">
        <v>21</v>
      </c>
      <c r="I12" s="19" t="s">
        <v>18</v>
      </c>
      <c r="J12" s="41">
        <v>6</v>
      </c>
      <c r="K12" s="40"/>
      <c r="L12" s="19" t="s">
        <v>18</v>
      </c>
      <c r="M12" s="41"/>
      <c r="N12" s="22">
        <f>E12+H12+K12</f>
        <v>42</v>
      </c>
      <c r="O12" s="23">
        <f>G12+J12+M12</f>
        <v>15</v>
      </c>
      <c r="P12" s="24">
        <f>IF(E12&gt;G12,1,0)+IF(H12&gt;J12,1,0)+IF(K12&gt;M12,1,0)</f>
        <v>2</v>
      </c>
      <c r="Q12" s="19">
        <f>IF(E12&lt;G12,1,0)+IF(H12&lt;J12,1,0)+IF(K12&lt;M12,1,0)</f>
        <v>0</v>
      </c>
      <c r="R12" s="36">
        <f t="shared" si="0"/>
        <v>1</v>
      </c>
      <c r="S12" s="21">
        <f t="shared" si="0"/>
        <v>0</v>
      </c>
      <c r="T12" s="53"/>
    </row>
    <row r="13" spans="2:20" ht="34.5" customHeight="1" thickBot="1">
      <c r="B13" s="25" t="s">
        <v>8</v>
      </c>
      <c r="C13" s="165" t="str">
        <f>IF(R13&gt;S13,D4,IF(S13&gt;R13,D5,"remíza"))</f>
        <v>Keramika Chlumčany M1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6"/>
      <c r="N13" s="26">
        <f aca="true" t="shared" si="1" ref="N13:S13">SUM(N9:N12)</f>
        <v>168</v>
      </c>
      <c r="O13" s="27">
        <f t="shared" si="1"/>
        <v>75</v>
      </c>
      <c r="P13" s="26">
        <f t="shared" si="1"/>
        <v>8</v>
      </c>
      <c r="Q13" s="28">
        <f t="shared" si="1"/>
        <v>0</v>
      </c>
      <c r="R13" s="26">
        <f t="shared" si="1"/>
        <v>4</v>
      </c>
      <c r="S13" s="27">
        <f t="shared" si="1"/>
        <v>0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13" customWidth="1"/>
    <col min="2" max="2" width="10.75390625" style="113" customWidth="1"/>
    <col min="3" max="4" width="32.75390625" style="113" customWidth="1"/>
    <col min="5" max="5" width="3.75390625" style="113" customWidth="1"/>
    <col min="6" max="6" width="0.875" style="113" customWidth="1"/>
    <col min="7" max="8" width="3.75390625" style="113" customWidth="1"/>
    <col min="9" max="9" width="0.875" style="113" customWidth="1"/>
    <col min="10" max="11" width="3.75390625" style="113" customWidth="1"/>
    <col min="12" max="12" width="0.875" style="113" customWidth="1"/>
    <col min="13" max="13" width="3.75390625" style="113" customWidth="1"/>
    <col min="14" max="19" width="5.75390625" style="113" customWidth="1"/>
    <col min="20" max="20" width="15.00390625" style="113" customWidth="1"/>
    <col min="21" max="21" width="2.25390625" style="113" customWidth="1"/>
    <col min="22" max="16384" width="9.125" style="113" customWidth="1"/>
  </cols>
  <sheetData>
    <row r="1" ht="8.25" customHeight="1"/>
    <row r="2" spans="2:20" ht="27" thickBot="1">
      <c r="B2" s="204" t="s">
        <v>0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</row>
    <row r="3" spans="2:20" ht="19.5" customHeight="1" thickBot="1">
      <c r="B3" s="114" t="s">
        <v>1</v>
      </c>
      <c r="C3" s="115"/>
      <c r="D3" s="205" t="s">
        <v>40</v>
      </c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6" t="s">
        <v>41</v>
      </c>
      <c r="R3" s="206"/>
      <c r="S3" s="207" t="s">
        <v>74</v>
      </c>
      <c r="T3" s="207"/>
    </row>
    <row r="4" spans="2:20" ht="19.5" customHeight="1" thickTop="1">
      <c r="B4" s="116" t="s">
        <v>3</v>
      </c>
      <c r="C4" s="117"/>
      <c r="D4" s="208" t="s">
        <v>69</v>
      </c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9" t="s">
        <v>14</v>
      </c>
      <c r="R4" s="209"/>
      <c r="S4" s="210" t="s">
        <v>84</v>
      </c>
      <c r="T4" s="210"/>
    </row>
    <row r="5" spans="2:20" ht="19.5" customHeight="1">
      <c r="B5" s="116" t="s">
        <v>4</v>
      </c>
      <c r="C5" s="118"/>
      <c r="D5" s="198" t="s">
        <v>68</v>
      </c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9" t="s">
        <v>2</v>
      </c>
      <c r="R5" s="199"/>
      <c r="S5" s="200" t="s">
        <v>83</v>
      </c>
      <c r="T5" s="200"/>
    </row>
    <row r="6" spans="2:20" ht="19.5" customHeight="1" thickBot="1">
      <c r="B6" s="119" t="s">
        <v>5</v>
      </c>
      <c r="C6" s="120"/>
      <c r="D6" s="201" t="s">
        <v>85</v>
      </c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121"/>
      <c r="R6" s="122"/>
      <c r="S6" s="123" t="s">
        <v>22</v>
      </c>
      <c r="T6" s="124" t="s">
        <v>21</v>
      </c>
    </row>
    <row r="7" spans="2:20" ht="24.75" customHeight="1">
      <c r="B7" s="125"/>
      <c r="C7" s="126" t="str">
        <f>D4</f>
        <v>TJ Sokol Doubravka M</v>
      </c>
      <c r="D7" s="126" t="str">
        <f>D5</f>
        <v>SK Jupiter M</v>
      </c>
      <c r="E7" s="202" t="s">
        <v>6</v>
      </c>
      <c r="F7" s="202"/>
      <c r="G7" s="202"/>
      <c r="H7" s="202"/>
      <c r="I7" s="202"/>
      <c r="J7" s="202"/>
      <c r="K7" s="202"/>
      <c r="L7" s="202"/>
      <c r="M7" s="202"/>
      <c r="N7" s="203" t="s">
        <v>15</v>
      </c>
      <c r="O7" s="203"/>
      <c r="P7" s="203" t="s">
        <v>16</v>
      </c>
      <c r="Q7" s="203"/>
      <c r="R7" s="203" t="s">
        <v>17</v>
      </c>
      <c r="S7" s="203"/>
      <c r="T7" s="127" t="s">
        <v>7</v>
      </c>
    </row>
    <row r="8" spans="2:20" ht="9.75" customHeight="1" thickBot="1">
      <c r="B8" s="128"/>
      <c r="C8" s="129"/>
      <c r="D8" s="130"/>
      <c r="E8" s="196">
        <v>1</v>
      </c>
      <c r="F8" s="196"/>
      <c r="G8" s="196"/>
      <c r="H8" s="196">
        <v>2</v>
      </c>
      <c r="I8" s="196"/>
      <c r="J8" s="196"/>
      <c r="K8" s="196">
        <v>3</v>
      </c>
      <c r="L8" s="196"/>
      <c r="M8" s="196"/>
      <c r="N8" s="131"/>
      <c r="O8" s="132"/>
      <c r="P8" s="131"/>
      <c r="Q8" s="132"/>
      <c r="R8" s="131"/>
      <c r="S8" s="132"/>
      <c r="T8" s="133"/>
    </row>
    <row r="9" spans="2:20" ht="30" customHeight="1" thickTop="1">
      <c r="B9" s="134" t="s">
        <v>20</v>
      </c>
      <c r="C9" s="135" t="s">
        <v>75</v>
      </c>
      <c r="D9" s="136" t="s">
        <v>76</v>
      </c>
      <c r="E9" s="137">
        <v>21</v>
      </c>
      <c r="F9" s="138" t="s">
        <v>18</v>
      </c>
      <c r="G9" s="139">
        <v>18</v>
      </c>
      <c r="H9" s="137">
        <v>21</v>
      </c>
      <c r="I9" s="138" t="s">
        <v>18</v>
      </c>
      <c r="J9" s="139">
        <v>19</v>
      </c>
      <c r="K9" s="137"/>
      <c r="L9" s="138" t="s">
        <v>18</v>
      </c>
      <c r="M9" s="139"/>
      <c r="N9" s="140">
        <f>E9+H9+K9</f>
        <v>42</v>
      </c>
      <c r="O9" s="141">
        <f>G9+J9+M9</f>
        <v>37</v>
      </c>
      <c r="P9" s="142">
        <f>IF(E9&gt;G9,1,0)+IF(H9&gt;J9,1,0)+IF(K9&gt;M9,1,0)</f>
        <v>2</v>
      </c>
      <c r="Q9" s="143">
        <f>IF(E9&lt;G9,1,0)+IF(H9&lt;J9,1,0)+IF(K9&lt;M9,1,0)</f>
        <v>0</v>
      </c>
      <c r="R9" s="144">
        <f aca="true" t="shared" si="0" ref="R9:S12">IF(P9=2,1,0)</f>
        <v>1</v>
      </c>
      <c r="S9" s="145">
        <f t="shared" si="0"/>
        <v>0</v>
      </c>
      <c r="T9" s="146"/>
    </row>
    <row r="10" spans="2:20" ht="30" customHeight="1">
      <c r="B10" s="134" t="s">
        <v>23</v>
      </c>
      <c r="C10" s="135" t="s">
        <v>77</v>
      </c>
      <c r="D10" s="135" t="s">
        <v>78</v>
      </c>
      <c r="E10" s="137">
        <v>21</v>
      </c>
      <c r="F10" s="143" t="s">
        <v>18</v>
      </c>
      <c r="G10" s="139">
        <v>5</v>
      </c>
      <c r="H10" s="137">
        <v>21</v>
      </c>
      <c r="I10" s="143" t="s">
        <v>18</v>
      </c>
      <c r="J10" s="139">
        <v>6</v>
      </c>
      <c r="K10" s="137"/>
      <c r="L10" s="143" t="s">
        <v>18</v>
      </c>
      <c r="M10" s="139"/>
      <c r="N10" s="140">
        <f>E10+H10+K10</f>
        <v>42</v>
      </c>
      <c r="O10" s="141">
        <f>G10+J10+M10</f>
        <v>11</v>
      </c>
      <c r="P10" s="142">
        <f>IF(E10&gt;G10,1,0)+IF(H10&gt;J10,1,0)+IF(K10&gt;M10,1,0)</f>
        <v>2</v>
      </c>
      <c r="Q10" s="143">
        <f>IF(E10&lt;G10,1,0)+IF(H10&lt;J10,1,0)+IF(K10&lt;M10,1,0)</f>
        <v>0</v>
      </c>
      <c r="R10" s="147">
        <f t="shared" si="0"/>
        <v>1</v>
      </c>
      <c r="S10" s="145">
        <f t="shared" si="0"/>
        <v>0</v>
      </c>
      <c r="T10" s="146"/>
    </row>
    <row r="11" spans="2:20" ht="30" customHeight="1">
      <c r="B11" s="134" t="s">
        <v>19</v>
      </c>
      <c r="C11" s="135" t="s">
        <v>79</v>
      </c>
      <c r="D11" s="135" t="s">
        <v>80</v>
      </c>
      <c r="E11" s="137">
        <v>21</v>
      </c>
      <c r="F11" s="143" t="s">
        <v>18</v>
      </c>
      <c r="G11" s="139">
        <v>10</v>
      </c>
      <c r="H11" s="137">
        <v>21</v>
      </c>
      <c r="I11" s="143" t="s">
        <v>18</v>
      </c>
      <c r="J11" s="139">
        <v>16</v>
      </c>
      <c r="K11" s="137"/>
      <c r="L11" s="143" t="s">
        <v>18</v>
      </c>
      <c r="M11" s="139"/>
      <c r="N11" s="140">
        <f>E11+H11+K11</f>
        <v>42</v>
      </c>
      <c r="O11" s="141">
        <f>G11+J11+M11</f>
        <v>26</v>
      </c>
      <c r="P11" s="142">
        <f>IF(E11&gt;G11,1,0)+IF(H11&gt;J11,1,0)+IF(K11&gt;M11,1,0)</f>
        <v>2</v>
      </c>
      <c r="Q11" s="143">
        <f>IF(E11&lt;G11,1,0)+IF(H11&lt;J11,1,0)+IF(K11&lt;M11,1,0)</f>
        <v>0</v>
      </c>
      <c r="R11" s="147">
        <f t="shared" si="0"/>
        <v>1</v>
      </c>
      <c r="S11" s="145">
        <f t="shared" si="0"/>
        <v>0</v>
      </c>
      <c r="T11" s="146"/>
    </row>
    <row r="12" spans="2:20" ht="30" customHeight="1" thickBot="1">
      <c r="B12" s="134" t="s">
        <v>24</v>
      </c>
      <c r="C12" s="135" t="s">
        <v>81</v>
      </c>
      <c r="D12" s="135" t="s">
        <v>82</v>
      </c>
      <c r="E12" s="137">
        <v>21</v>
      </c>
      <c r="F12" s="143" t="s">
        <v>18</v>
      </c>
      <c r="G12" s="139">
        <v>18</v>
      </c>
      <c r="H12" s="137">
        <v>22</v>
      </c>
      <c r="I12" s="143" t="s">
        <v>18</v>
      </c>
      <c r="J12" s="139">
        <v>20</v>
      </c>
      <c r="K12" s="137"/>
      <c r="L12" s="143" t="s">
        <v>18</v>
      </c>
      <c r="M12" s="139"/>
      <c r="N12" s="140">
        <f>E12+H12+K12</f>
        <v>43</v>
      </c>
      <c r="O12" s="141">
        <f>G12+J12+M12</f>
        <v>38</v>
      </c>
      <c r="P12" s="142">
        <f>IF(E12&gt;G12,1,0)+IF(H12&gt;J12,1,0)+IF(K12&gt;M12,1,0)</f>
        <v>2</v>
      </c>
      <c r="Q12" s="143">
        <f>IF(E12&lt;G12,1,0)+IF(H12&lt;J12,1,0)+IF(K12&lt;M12,1,0)</f>
        <v>0</v>
      </c>
      <c r="R12" s="147">
        <f t="shared" si="0"/>
        <v>1</v>
      </c>
      <c r="S12" s="145">
        <f t="shared" si="0"/>
        <v>0</v>
      </c>
      <c r="T12" s="146"/>
    </row>
    <row r="13" spans="2:20" ht="34.5" customHeight="1" thickBot="1">
      <c r="B13" s="148" t="s">
        <v>8</v>
      </c>
      <c r="C13" s="197" t="str">
        <f>IF(R13&gt;S13,D4,IF(S13&gt;R13,D5,"remíza"))</f>
        <v>TJ Sokol Doubravka M</v>
      </c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49">
        <f aca="true" t="shared" si="1" ref="N13:S13">SUM(N9:N12)</f>
        <v>169</v>
      </c>
      <c r="O13" s="150">
        <f t="shared" si="1"/>
        <v>112</v>
      </c>
      <c r="P13" s="149">
        <f t="shared" si="1"/>
        <v>8</v>
      </c>
      <c r="Q13" s="151">
        <f t="shared" si="1"/>
        <v>0</v>
      </c>
      <c r="R13" s="149">
        <f t="shared" si="1"/>
        <v>4</v>
      </c>
      <c r="S13" s="150">
        <f t="shared" si="1"/>
        <v>0</v>
      </c>
      <c r="T13" s="152"/>
    </row>
    <row r="14" spans="2:20" ht="15">
      <c r="B14" s="153"/>
      <c r="C14" s="154"/>
      <c r="D14" s="154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155" t="s">
        <v>9</v>
      </c>
    </row>
    <row r="15" spans="2:20" ht="12.75">
      <c r="B15" s="55" t="s">
        <v>10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</row>
    <row r="16" spans="2:20" ht="12.75"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</row>
    <row r="17" spans="2:20" ht="36" customHeight="1">
      <c r="B17" s="31" t="s">
        <v>11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</row>
    <row r="18" spans="2:20" ht="36" customHeight="1">
      <c r="B18" s="32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</row>
    <row r="19" spans="2:20" ht="12.75"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</row>
    <row r="20" spans="2:21" ht="36" customHeight="1">
      <c r="B20" s="33" t="s">
        <v>12</v>
      </c>
      <c r="C20" s="154"/>
      <c r="D20" s="158"/>
      <c r="E20" s="33" t="s">
        <v>13</v>
      </c>
      <c r="F20" s="33"/>
      <c r="G20" s="33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9"/>
    </row>
  </sheetData>
  <sheetProtection password="CC26" sheet="1" objects="1" scenario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3:M13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82" t="s">
        <v>0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</row>
    <row r="3" spans="2:20" ht="19.5" customHeight="1" thickBot="1">
      <c r="B3" s="5" t="s">
        <v>1</v>
      </c>
      <c r="C3" s="46"/>
      <c r="D3" s="183" t="s">
        <v>40</v>
      </c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5"/>
      <c r="Q3" s="186" t="s">
        <v>41</v>
      </c>
      <c r="R3" s="187"/>
      <c r="S3" s="183" t="s">
        <v>74</v>
      </c>
      <c r="T3" s="188"/>
    </row>
    <row r="4" spans="2:20" ht="19.5" customHeight="1" thickTop="1">
      <c r="B4" s="6" t="s">
        <v>3</v>
      </c>
      <c r="C4" s="7"/>
      <c r="D4" s="189" t="s">
        <v>42</v>
      </c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1"/>
      <c r="Q4" s="192" t="s">
        <v>14</v>
      </c>
      <c r="R4" s="193"/>
      <c r="S4" s="194" t="s">
        <v>97</v>
      </c>
      <c r="T4" s="195"/>
    </row>
    <row r="5" spans="2:20" ht="19.5" customHeight="1">
      <c r="B5" s="6" t="s">
        <v>4</v>
      </c>
      <c r="C5" s="47"/>
      <c r="D5" s="167" t="s">
        <v>69</v>
      </c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9"/>
      <c r="Q5" s="170" t="s">
        <v>2</v>
      </c>
      <c r="R5" s="171"/>
      <c r="S5" s="172" t="s">
        <v>86</v>
      </c>
      <c r="T5" s="173"/>
    </row>
    <row r="6" spans="2:20" ht="19.5" customHeight="1" thickBot="1">
      <c r="B6" s="8" t="s">
        <v>5</v>
      </c>
      <c r="C6" s="9"/>
      <c r="D6" s="174" t="s">
        <v>89</v>
      </c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6"/>
      <c r="Q6" s="48"/>
      <c r="R6" s="49"/>
      <c r="S6" s="90" t="s">
        <v>22</v>
      </c>
      <c r="T6" s="39" t="s">
        <v>21</v>
      </c>
    </row>
    <row r="7" spans="2:20" ht="24.75" customHeight="1">
      <c r="B7" s="10"/>
      <c r="C7" s="11" t="str">
        <f>D4</f>
        <v>Keramika Chlumčany M1</v>
      </c>
      <c r="D7" s="11" t="str">
        <f>D5</f>
        <v>TJ Sokol Doubravka M</v>
      </c>
      <c r="E7" s="177" t="s">
        <v>6</v>
      </c>
      <c r="F7" s="178"/>
      <c r="G7" s="178"/>
      <c r="H7" s="178"/>
      <c r="I7" s="178"/>
      <c r="J7" s="178"/>
      <c r="K7" s="178"/>
      <c r="L7" s="178"/>
      <c r="M7" s="179"/>
      <c r="N7" s="180" t="s">
        <v>15</v>
      </c>
      <c r="O7" s="181"/>
      <c r="P7" s="180" t="s">
        <v>16</v>
      </c>
      <c r="Q7" s="181"/>
      <c r="R7" s="180" t="s">
        <v>17</v>
      </c>
      <c r="S7" s="181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4" t="s">
        <v>90</v>
      </c>
      <c r="D9" s="45" t="s">
        <v>98</v>
      </c>
      <c r="E9" s="40">
        <v>21</v>
      </c>
      <c r="F9" s="20" t="s">
        <v>18</v>
      </c>
      <c r="G9" s="41">
        <v>17</v>
      </c>
      <c r="H9" s="40">
        <v>21</v>
      </c>
      <c r="I9" s="20" t="s">
        <v>18</v>
      </c>
      <c r="J9" s="41">
        <v>9</v>
      </c>
      <c r="K9" s="40"/>
      <c r="L9" s="20" t="s">
        <v>18</v>
      </c>
      <c r="M9" s="41"/>
      <c r="N9" s="22">
        <f>E9+H9+K9</f>
        <v>42</v>
      </c>
      <c r="O9" s="23">
        <f>G9+J9+M9</f>
        <v>26</v>
      </c>
      <c r="P9" s="24">
        <f>IF(E9&gt;G9,1,0)+IF(H9&gt;J9,1,0)+IF(K9&gt;M9,1,0)</f>
        <v>2</v>
      </c>
      <c r="Q9" s="19">
        <f>IF(E9&lt;G9,1,0)+IF(H9&lt;J9,1,0)+IF(K9&lt;M9,1,0)</f>
        <v>0</v>
      </c>
      <c r="R9" s="35">
        <f aca="true" t="shared" si="0" ref="R9:S12">IF(P9=2,1,0)</f>
        <v>1</v>
      </c>
      <c r="S9" s="21">
        <f t="shared" si="0"/>
        <v>0</v>
      </c>
      <c r="T9" s="53"/>
    </row>
    <row r="10" spans="2:20" ht="30" customHeight="1">
      <c r="B10" s="18" t="s">
        <v>23</v>
      </c>
      <c r="C10" s="44" t="s">
        <v>87</v>
      </c>
      <c r="D10" s="44" t="s">
        <v>99</v>
      </c>
      <c r="E10" s="40">
        <v>11</v>
      </c>
      <c r="F10" s="19" t="s">
        <v>18</v>
      </c>
      <c r="G10" s="41">
        <v>21</v>
      </c>
      <c r="H10" s="40">
        <v>22</v>
      </c>
      <c r="I10" s="19" t="s">
        <v>18</v>
      </c>
      <c r="J10" s="41">
        <v>20</v>
      </c>
      <c r="K10" s="40">
        <v>21</v>
      </c>
      <c r="L10" s="19" t="s">
        <v>18</v>
      </c>
      <c r="M10" s="41">
        <v>19</v>
      </c>
      <c r="N10" s="22">
        <f>E10+H10+K10</f>
        <v>54</v>
      </c>
      <c r="O10" s="23">
        <f>G10+J10+M10</f>
        <v>60</v>
      </c>
      <c r="P10" s="24">
        <f>IF(E10&gt;G10,1,0)+IF(H10&gt;J10,1,0)+IF(K10&gt;M10,1,0)</f>
        <v>2</v>
      </c>
      <c r="Q10" s="19">
        <f>IF(E10&lt;G10,1,0)+IF(H10&lt;J10,1,0)+IF(K10&lt;M10,1,0)</f>
        <v>1</v>
      </c>
      <c r="R10" s="36">
        <f t="shared" si="0"/>
        <v>1</v>
      </c>
      <c r="S10" s="21">
        <f t="shared" si="0"/>
        <v>0</v>
      </c>
      <c r="T10" s="53"/>
    </row>
    <row r="11" spans="2:20" ht="30" customHeight="1">
      <c r="B11" s="18" t="s">
        <v>19</v>
      </c>
      <c r="C11" s="44" t="s">
        <v>93</v>
      </c>
      <c r="D11" s="44" t="s">
        <v>88</v>
      </c>
      <c r="E11" s="40">
        <v>21</v>
      </c>
      <c r="F11" s="19" t="s">
        <v>18</v>
      </c>
      <c r="G11" s="41">
        <v>8</v>
      </c>
      <c r="H11" s="40">
        <v>21</v>
      </c>
      <c r="I11" s="19" t="s">
        <v>18</v>
      </c>
      <c r="J11" s="41">
        <v>13</v>
      </c>
      <c r="K11" s="40"/>
      <c r="L11" s="19" t="s">
        <v>18</v>
      </c>
      <c r="M11" s="41"/>
      <c r="N11" s="22">
        <f>E11+H11+K11</f>
        <v>42</v>
      </c>
      <c r="O11" s="23">
        <f>G11+J11+M11</f>
        <v>21</v>
      </c>
      <c r="P11" s="24">
        <f>IF(E11&gt;G11,1,0)+IF(H11&gt;J11,1,0)+IF(K11&gt;M11,1,0)</f>
        <v>2</v>
      </c>
      <c r="Q11" s="19">
        <f>IF(E11&lt;G11,1,0)+IF(H11&lt;J11,1,0)+IF(K11&lt;M11,1,0)</f>
        <v>0</v>
      </c>
      <c r="R11" s="36">
        <f t="shared" si="0"/>
        <v>1</v>
      </c>
      <c r="S11" s="21">
        <f t="shared" si="0"/>
        <v>0</v>
      </c>
      <c r="T11" s="53"/>
    </row>
    <row r="12" spans="2:20" ht="30" customHeight="1" thickBot="1">
      <c r="B12" s="18" t="s">
        <v>24</v>
      </c>
      <c r="C12" s="44" t="s">
        <v>95</v>
      </c>
      <c r="D12" s="44" t="s">
        <v>100</v>
      </c>
      <c r="E12" s="40">
        <v>21</v>
      </c>
      <c r="F12" s="19" t="s">
        <v>18</v>
      </c>
      <c r="G12" s="41">
        <v>16</v>
      </c>
      <c r="H12" s="40">
        <v>21</v>
      </c>
      <c r="I12" s="19" t="s">
        <v>18</v>
      </c>
      <c r="J12" s="41">
        <v>16</v>
      </c>
      <c r="K12" s="40"/>
      <c r="L12" s="19" t="s">
        <v>18</v>
      </c>
      <c r="M12" s="41"/>
      <c r="N12" s="22">
        <f>E12+H12+K12</f>
        <v>42</v>
      </c>
      <c r="O12" s="23">
        <f>G12+J12+M12</f>
        <v>32</v>
      </c>
      <c r="P12" s="24">
        <f>IF(E12&gt;G12,1,0)+IF(H12&gt;J12,1,0)+IF(K12&gt;M12,1,0)</f>
        <v>2</v>
      </c>
      <c r="Q12" s="19">
        <f>IF(E12&lt;G12,1,0)+IF(H12&lt;J12,1,0)+IF(K12&lt;M12,1,0)</f>
        <v>0</v>
      </c>
      <c r="R12" s="36">
        <f t="shared" si="0"/>
        <v>1</v>
      </c>
      <c r="S12" s="21">
        <f t="shared" si="0"/>
        <v>0</v>
      </c>
      <c r="T12" s="53"/>
    </row>
    <row r="13" spans="2:20" ht="34.5" customHeight="1" thickBot="1">
      <c r="B13" s="25" t="s">
        <v>8</v>
      </c>
      <c r="C13" s="165" t="str">
        <f>IF(R13&gt;S13,D4,IF(S13&gt;R13,D5,"remíza"))</f>
        <v>Keramika Chlumčany M1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6"/>
      <c r="N13" s="26">
        <f aca="true" t="shared" si="1" ref="N13:S13">SUM(N9:N12)</f>
        <v>180</v>
      </c>
      <c r="O13" s="27">
        <f t="shared" si="1"/>
        <v>139</v>
      </c>
      <c r="P13" s="26">
        <f t="shared" si="1"/>
        <v>8</v>
      </c>
      <c r="Q13" s="28">
        <f t="shared" si="1"/>
        <v>1</v>
      </c>
      <c r="R13" s="26">
        <f t="shared" si="1"/>
        <v>4</v>
      </c>
      <c r="S13" s="27">
        <f t="shared" si="1"/>
        <v>0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82" t="s">
        <v>0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</row>
    <row r="3" spans="2:20" ht="19.5" customHeight="1" thickBot="1">
      <c r="B3" s="5" t="s">
        <v>1</v>
      </c>
      <c r="C3" s="46"/>
      <c r="D3" s="183" t="s">
        <v>40</v>
      </c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5"/>
      <c r="Q3" s="186" t="s">
        <v>41</v>
      </c>
      <c r="R3" s="187"/>
      <c r="S3" s="183" t="s">
        <v>74</v>
      </c>
      <c r="T3" s="188"/>
    </row>
    <row r="4" spans="2:20" ht="19.5" customHeight="1" thickTop="1">
      <c r="B4" s="6" t="s">
        <v>3</v>
      </c>
      <c r="C4" s="7"/>
      <c r="D4" s="189" t="s">
        <v>43</v>
      </c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1"/>
      <c r="Q4" s="192" t="s">
        <v>14</v>
      </c>
      <c r="R4" s="193"/>
      <c r="S4" s="194" t="s">
        <v>84</v>
      </c>
      <c r="T4" s="195"/>
    </row>
    <row r="5" spans="2:20" ht="19.5" customHeight="1">
      <c r="B5" s="6" t="s">
        <v>4</v>
      </c>
      <c r="C5" s="47"/>
      <c r="D5" s="167" t="s">
        <v>101</v>
      </c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9"/>
      <c r="Q5" s="170" t="s">
        <v>2</v>
      </c>
      <c r="R5" s="171"/>
      <c r="S5" s="172" t="s">
        <v>86</v>
      </c>
      <c r="T5" s="173"/>
    </row>
    <row r="6" spans="2:20" ht="19.5" customHeight="1" thickBot="1">
      <c r="B6" s="8" t="s">
        <v>5</v>
      </c>
      <c r="C6" s="9"/>
      <c r="D6" s="174" t="s">
        <v>89</v>
      </c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6"/>
      <c r="Q6" s="48"/>
      <c r="R6" s="49"/>
      <c r="S6" s="90" t="s">
        <v>22</v>
      </c>
      <c r="T6" s="39" t="s">
        <v>21</v>
      </c>
    </row>
    <row r="7" spans="2:20" ht="24.75" customHeight="1">
      <c r="B7" s="10"/>
      <c r="C7" s="11" t="str">
        <f>D4</f>
        <v>Keramika Chlumčany M2</v>
      </c>
      <c r="D7" s="11" t="str">
        <f>D5</f>
        <v>SK JUPITER M</v>
      </c>
      <c r="E7" s="177" t="s">
        <v>6</v>
      </c>
      <c r="F7" s="178"/>
      <c r="G7" s="178"/>
      <c r="H7" s="178"/>
      <c r="I7" s="178"/>
      <c r="J7" s="178"/>
      <c r="K7" s="178"/>
      <c r="L7" s="178"/>
      <c r="M7" s="179"/>
      <c r="N7" s="180" t="s">
        <v>15</v>
      </c>
      <c r="O7" s="181"/>
      <c r="P7" s="180" t="s">
        <v>16</v>
      </c>
      <c r="Q7" s="181"/>
      <c r="R7" s="180" t="s">
        <v>17</v>
      </c>
      <c r="S7" s="181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4" t="s">
        <v>102</v>
      </c>
      <c r="D9" s="45" t="s">
        <v>103</v>
      </c>
      <c r="E9" s="40">
        <v>9</v>
      </c>
      <c r="F9" s="20" t="s">
        <v>18</v>
      </c>
      <c r="G9" s="41">
        <v>21</v>
      </c>
      <c r="H9" s="40">
        <v>18</v>
      </c>
      <c r="I9" s="20" t="s">
        <v>18</v>
      </c>
      <c r="J9" s="41">
        <v>21</v>
      </c>
      <c r="K9" s="40"/>
      <c r="L9" s="20" t="s">
        <v>18</v>
      </c>
      <c r="M9" s="41"/>
      <c r="N9" s="22">
        <f>E9+H9+K9</f>
        <v>27</v>
      </c>
      <c r="O9" s="23">
        <f>G9+J9+M9</f>
        <v>42</v>
      </c>
      <c r="P9" s="24">
        <f>IF(E9&gt;G9,1,0)+IF(H9&gt;J9,1,0)+IF(K9&gt;M9,1,0)</f>
        <v>0</v>
      </c>
      <c r="Q9" s="19">
        <f>IF(E9&lt;G9,1,0)+IF(H9&lt;J9,1,0)+IF(K9&lt;M9,1,0)</f>
        <v>2</v>
      </c>
      <c r="R9" s="35">
        <f aca="true" t="shared" si="0" ref="R9:S12">IF(P9=2,1,0)</f>
        <v>0</v>
      </c>
      <c r="S9" s="21">
        <f t="shared" si="0"/>
        <v>1</v>
      </c>
      <c r="T9" s="53"/>
    </row>
    <row r="10" spans="2:20" ht="30" customHeight="1">
      <c r="B10" s="18" t="s">
        <v>23</v>
      </c>
      <c r="C10" s="44" t="s">
        <v>44</v>
      </c>
      <c r="D10" s="44" t="s">
        <v>104</v>
      </c>
      <c r="E10" s="40">
        <v>12</v>
      </c>
      <c r="F10" s="19" t="s">
        <v>18</v>
      </c>
      <c r="G10" s="41">
        <v>21</v>
      </c>
      <c r="H10" s="40">
        <v>9</v>
      </c>
      <c r="I10" s="19" t="s">
        <v>18</v>
      </c>
      <c r="J10" s="41">
        <v>21</v>
      </c>
      <c r="K10" s="40"/>
      <c r="L10" s="19" t="s">
        <v>18</v>
      </c>
      <c r="M10" s="41"/>
      <c r="N10" s="22">
        <f>E10+H10+K10</f>
        <v>21</v>
      </c>
      <c r="O10" s="23">
        <f>G10+J10+M10</f>
        <v>42</v>
      </c>
      <c r="P10" s="24">
        <f>IF(E10&gt;G10,1,0)+IF(H10&gt;J10,1,0)+IF(K10&gt;M10,1,0)</f>
        <v>0</v>
      </c>
      <c r="Q10" s="19">
        <f>IF(E10&lt;G10,1,0)+IF(H10&lt;J10,1,0)+IF(K10&lt;M10,1,0)</f>
        <v>2</v>
      </c>
      <c r="R10" s="36">
        <f t="shared" si="0"/>
        <v>0</v>
      </c>
      <c r="S10" s="21">
        <f t="shared" si="0"/>
        <v>1</v>
      </c>
      <c r="T10" s="53"/>
    </row>
    <row r="11" spans="2:20" ht="30" customHeight="1">
      <c r="B11" s="18" t="s">
        <v>19</v>
      </c>
      <c r="C11" s="44" t="s">
        <v>94</v>
      </c>
      <c r="D11" s="44" t="s">
        <v>105</v>
      </c>
      <c r="E11" s="40">
        <v>13</v>
      </c>
      <c r="F11" s="19" t="s">
        <v>18</v>
      </c>
      <c r="G11" s="41">
        <v>21</v>
      </c>
      <c r="H11" s="40">
        <v>16</v>
      </c>
      <c r="I11" s="19" t="s">
        <v>18</v>
      </c>
      <c r="J11" s="41">
        <v>21</v>
      </c>
      <c r="K11" s="40"/>
      <c r="L11" s="19" t="s">
        <v>18</v>
      </c>
      <c r="M11" s="41"/>
      <c r="N11" s="22">
        <f>E11+H11+K11</f>
        <v>29</v>
      </c>
      <c r="O11" s="23">
        <f>G11+J11+M11</f>
        <v>42</v>
      </c>
      <c r="P11" s="24">
        <f>IF(E11&gt;G11,1,0)+IF(H11&gt;J11,1,0)+IF(K11&gt;M11,1,0)</f>
        <v>0</v>
      </c>
      <c r="Q11" s="19">
        <f>IF(E11&lt;G11,1,0)+IF(H11&lt;J11,1,0)+IF(K11&lt;M11,1,0)</f>
        <v>2</v>
      </c>
      <c r="R11" s="36">
        <f t="shared" si="0"/>
        <v>0</v>
      </c>
      <c r="S11" s="21">
        <f t="shared" si="0"/>
        <v>1</v>
      </c>
      <c r="T11" s="53"/>
    </row>
    <row r="12" spans="2:20" ht="30" customHeight="1" thickBot="1">
      <c r="B12" s="18" t="s">
        <v>24</v>
      </c>
      <c r="C12" s="44" t="s">
        <v>96</v>
      </c>
      <c r="D12" s="44" t="s">
        <v>106</v>
      </c>
      <c r="E12" s="40">
        <v>14</v>
      </c>
      <c r="F12" s="19" t="s">
        <v>18</v>
      </c>
      <c r="G12" s="41">
        <v>21</v>
      </c>
      <c r="H12" s="40">
        <v>9</v>
      </c>
      <c r="I12" s="19" t="s">
        <v>18</v>
      </c>
      <c r="J12" s="41">
        <v>21</v>
      </c>
      <c r="K12" s="40"/>
      <c r="L12" s="19" t="s">
        <v>18</v>
      </c>
      <c r="M12" s="41"/>
      <c r="N12" s="22">
        <f>E12+H12+K12</f>
        <v>23</v>
      </c>
      <c r="O12" s="23">
        <f>G12+J12+M12</f>
        <v>42</v>
      </c>
      <c r="P12" s="24">
        <f>IF(E12&gt;G12,1,0)+IF(H12&gt;J12,1,0)+IF(K12&gt;M12,1,0)</f>
        <v>0</v>
      </c>
      <c r="Q12" s="19">
        <f>IF(E12&lt;G12,1,0)+IF(H12&lt;J12,1,0)+IF(K12&lt;M12,1,0)</f>
        <v>2</v>
      </c>
      <c r="R12" s="36">
        <f t="shared" si="0"/>
        <v>0</v>
      </c>
      <c r="S12" s="21">
        <f t="shared" si="0"/>
        <v>1</v>
      </c>
      <c r="T12" s="53"/>
    </row>
    <row r="13" spans="2:20" ht="34.5" customHeight="1" thickBot="1">
      <c r="B13" s="25" t="s">
        <v>8</v>
      </c>
      <c r="C13" s="165" t="str">
        <f>IF(R13&gt;S13,D4,IF(S13&gt;R13,D5,"remíza"))</f>
        <v>SK JUPITER M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6"/>
      <c r="N13" s="26">
        <f aca="true" t="shared" si="1" ref="N13:S13">SUM(N9:N12)</f>
        <v>100</v>
      </c>
      <c r="O13" s="27">
        <f t="shared" si="1"/>
        <v>168</v>
      </c>
      <c r="P13" s="26">
        <f t="shared" si="1"/>
        <v>0</v>
      </c>
      <c r="Q13" s="28">
        <f t="shared" si="1"/>
        <v>8</v>
      </c>
      <c r="R13" s="26">
        <f t="shared" si="1"/>
        <v>0</v>
      </c>
      <c r="S13" s="27">
        <f t="shared" si="1"/>
        <v>4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zapis_OPM.xls</dc:title>
  <dc:subject>OPM 2016/17</dc:subject>
  <dc:creator>ZpčBaS</dc:creator>
  <cp:keywords/>
  <dc:description>Zápis o utkání smíšených družstev - OPM</dc:description>
  <cp:lastModifiedBy>sk</cp:lastModifiedBy>
  <cp:lastPrinted>2017-10-15T18:33:08Z</cp:lastPrinted>
  <dcterms:created xsi:type="dcterms:W3CDTF">1996-11-18T12:18:44Z</dcterms:created>
  <dcterms:modified xsi:type="dcterms:W3CDTF">2018-10-10T12:30:38Z</dcterms:modified>
  <cp:category/>
  <cp:version/>
  <cp:contentType/>
  <cp:contentStatus/>
</cp:coreProperties>
</file>