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970" tabRatio="719" activeTab="0"/>
  </bookViews>
  <sheets>
    <sheet name="Celkové umístění" sheetId="1" r:id="rId1"/>
    <sheet name="OPM-finále" sheetId="2" r:id="rId2"/>
    <sheet name="OPM-o 3.místo" sheetId="3" r:id="rId3"/>
    <sheet name="semifinále_Chl.M1_Ju.M" sheetId="4" r:id="rId4"/>
    <sheet name="semifinále_Dou.M_Chl.M2" sheetId="5" r:id="rId5"/>
  </sheets>
  <definedNames>
    <definedName name="_xlnm.Print_Area" localSheetId="1">'OPM-finále'!$B$2:$T$23</definedName>
    <definedName name="_xlnm.Print_Area" localSheetId="2">'OPM-o 3.místo'!$B$2:$T$23</definedName>
    <definedName name="_xlnm.Print_Area" localSheetId="4">'semifinále_Dou.M_Chl.M2'!$B$2:$T$23</definedName>
    <definedName name="_xlnm.Print_Area" localSheetId="3">'semifinále_Chl.M1_Ju.M'!$B$2:$T$23</definedName>
  </definedNames>
  <calcPr fullCalcOnLoad="1"/>
</workbook>
</file>

<file path=xl/sharedStrings.xml><?xml version="1.0" encoding="utf-8"?>
<sst xmlns="http://schemas.openxmlformats.org/spreadsheetml/2006/main" count="234" uniqueCount="65">
  <si>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</si>
  <si>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</si>
  <si>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</si>
  <si>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</si>
  <si>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</si>
  <si>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</si>
  <si>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</si>
  <si>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</si>
  <si>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</si>
  <si>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</si>
  <si>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</si>
  <si>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</si>
  <si>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</si>
  <si>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</si>
  <si>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</si>
  <si>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</si>
  <si>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</si>
  <si>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</si>
  <si>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</si>
  <si>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</si>
  <si>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</si>
  <si>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</si>
  <si>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PLAY OFF</t>
  </si>
  <si>
    <t xml:space="preserve">Kolo : </t>
  </si>
  <si>
    <t>dvouhra mužů</t>
  </si>
  <si>
    <t>čtyřhra mužů</t>
  </si>
  <si>
    <t>Miroslav Steiner</t>
  </si>
  <si>
    <t>Plzeň, 25.ZŠ</t>
  </si>
  <si>
    <t>Keramika Chlumčany M1</t>
  </si>
  <si>
    <r>
      <t xml:space="preserve">Oblastní přebor družstev dospělých - ZpčBaS - 2018/19 - </t>
    </r>
    <r>
      <rPr>
        <b/>
        <sz val="12"/>
        <rFont val="Arial"/>
        <family val="2"/>
      </rPr>
      <t>OPM - o 3.místo</t>
    </r>
  </si>
  <si>
    <t>TJ Sokol Doubravka M</t>
  </si>
  <si>
    <r>
      <t xml:space="preserve">Oblastní přebor družstev dospělých - ZpčBaS - 2018/19 - </t>
    </r>
    <r>
      <rPr>
        <b/>
        <sz val="12"/>
        <rFont val="Arial"/>
        <family val="2"/>
      </rPr>
      <t>OPM - SEMIFINÁLE</t>
    </r>
  </si>
  <si>
    <t>Keramika Chlumčany M2</t>
  </si>
  <si>
    <t>SK Jupiter M</t>
  </si>
  <si>
    <r>
      <t xml:space="preserve">Oblastní přebor družstev dospělých - ZpčBaS - 2018/19 - </t>
    </r>
    <r>
      <rPr>
        <b/>
        <sz val="12"/>
        <rFont val="Arial"/>
        <family val="2"/>
      </rPr>
      <t>OPM - FINÁLE</t>
    </r>
  </si>
  <si>
    <t>Vaněček Jiří, Majer Luděk</t>
  </si>
  <si>
    <t>Majer Luděk, Krausová Zlatka</t>
  </si>
  <si>
    <t>Krausová Zlatka</t>
  </si>
  <si>
    <t>Majer Robert</t>
  </si>
  <si>
    <t>Žambůrek T., Fuchsová Markéta</t>
  </si>
  <si>
    <t>Rataj Vojtěch</t>
  </si>
  <si>
    <t>Fuchsová Markéta</t>
  </si>
  <si>
    <t>Tupý Jan, Žambůrek Tomáš</t>
  </si>
  <si>
    <t>Samek Dominik, Kočincová Tereza</t>
  </si>
  <si>
    <t>Zápotocký David</t>
  </si>
  <si>
    <t>Špačková Libuše</t>
  </si>
  <si>
    <t>Samek Dominik, Zápotocký David</t>
  </si>
  <si>
    <t>Neuman Robert, Kutáková Hana</t>
  </si>
  <si>
    <t>Kratochvíl Radek</t>
  </si>
  <si>
    <t>Kutáková Hana</t>
  </si>
  <si>
    <t>Kratochvíl Radek, Slepička Martin</t>
  </si>
  <si>
    <t>Slepička</t>
  </si>
  <si>
    <t>Neuman</t>
  </si>
  <si>
    <t>Rataj Vojtěch, Fuchsová Markéta</t>
  </si>
  <si>
    <t>Tupý Jan</t>
  </si>
  <si>
    <t>Neuman Robert, Slepička Martin</t>
  </si>
  <si>
    <t>Kočincová Tereza</t>
  </si>
  <si>
    <t>Žambůrek Tomáš, Fuchsová Mark.</t>
  </si>
  <si>
    <t>Vaněček Jiří, Krausová Zlatka</t>
  </si>
  <si>
    <t>konečné umístění v sezoně 2018/19 - 16.3.2019 - PLAY OFF</t>
  </si>
  <si>
    <t>1.</t>
  </si>
  <si>
    <t>2.</t>
  </si>
  <si>
    <t>3.</t>
  </si>
  <si>
    <t>4.</t>
  </si>
  <si>
    <t>ZpčBaS - OPM - 2018/19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</si>
</sst>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2"/>
      <name val="Arial CE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3"/>
      <name val="Arial CE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 style="thin"/>
      <right style="dotted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2" applyFont="1">
      <alignment/>
      <protection/>
    </xf>
    <xf numFmtId="0" fontId="9" fillId="0" borderId="0" xfId="0" applyFont="1" applyAlignment="1">
      <alignment/>
    </xf>
    <xf numFmtId="0" fontId="14" fillId="0" borderId="10" xfId="52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2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2" applyFont="1" applyBorder="1" applyAlignment="1">
      <alignment vertical="center"/>
      <protection/>
    </xf>
    <xf numFmtId="0" fontId="17" fillId="0" borderId="16" xfId="60" applyFont="1" applyBorder="1" applyAlignment="1">
      <alignment horizontal="center" vertical="center"/>
      <protection/>
    </xf>
    <xf numFmtId="0" fontId="16" fillId="0" borderId="17" xfId="56" applyFont="1" applyBorder="1">
      <alignment horizontal="center" vertical="center"/>
      <protection/>
    </xf>
    <xf numFmtId="0" fontId="16" fillId="0" borderId="18" xfId="56" applyFont="1" applyBorder="1">
      <alignment horizontal="center" vertical="center"/>
      <protection/>
    </xf>
    <xf numFmtId="0" fontId="16" fillId="0" borderId="19" xfId="56" applyFont="1" applyBorder="1">
      <alignment horizontal="center" vertical="center"/>
      <protection/>
    </xf>
    <xf numFmtId="44" fontId="16" fillId="0" borderId="20" xfId="40" applyFont="1" applyBorder="1">
      <alignment horizontal="center"/>
    </xf>
    <xf numFmtId="0" fontId="16" fillId="0" borderId="20" xfId="56" applyFont="1" applyBorder="1">
      <alignment horizontal="center" vertical="center"/>
      <protection/>
    </xf>
    <xf numFmtId="0" fontId="18" fillId="0" borderId="20" xfId="39" applyFont="1" applyBorder="1" applyAlignment="1">
      <alignment horizontal="centerContinuous" vertical="center"/>
      <protection/>
    </xf>
    <xf numFmtId="0" fontId="18" fillId="0" borderId="21" xfId="39" applyFont="1" applyBorder="1" applyAlignment="1">
      <alignment horizontal="centerContinuous" vertical="center"/>
      <protection/>
    </xf>
    <xf numFmtId="0" fontId="18" fillId="0" borderId="22" xfId="39" applyFont="1" applyBorder="1" applyAlignment="1">
      <alignment horizontal="centerContinuous" vertical="center"/>
      <protection/>
    </xf>
    <xf numFmtId="0" fontId="10" fillId="0" borderId="21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3" xfId="0" applyFont="1" applyBorder="1" applyAlignment="1">
      <alignment/>
    </xf>
    <xf numFmtId="0" fontId="17" fillId="0" borderId="24" xfId="39" applyFont="1" applyBorder="1" applyAlignment="1">
      <alignment horizontal="center" vertical="center" wrapText="1"/>
      <protection/>
    </xf>
    <xf numFmtId="0" fontId="14" fillId="0" borderId="14" xfId="58" applyFont="1" applyBorder="1">
      <alignment horizontal="center" vertical="center"/>
      <protection/>
    </xf>
    <xf numFmtId="0" fontId="14" fillId="0" borderId="25" xfId="58" applyFont="1" applyBorder="1">
      <alignment horizontal="center" vertical="center"/>
      <protection/>
    </xf>
    <xf numFmtId="0" fontId="14" fillId="0" borderId="13" xfId="58" applyFont="1" applyBorder="1">
      <alignment horizontal="center" vertical="center"/>
      <protection/>
    </xf>
    <xf numFmtId="0" fontId="14" fillId="0" borderId="26" xfId="58" applyFont="1" applyBorder="1" applyProtection="1">
      <alignment horizontal="center" vertical="center"/>
      <protection hidden="1"/>
    </xf>
    <xf numFmtId="0" fontId="14" fillId="0" borderId="13" xfId="58" applyFont="1" applyBorder="1" applyProtection="1">
      <alignment horizontal="center" vertical="center"/>
      <protection hidden="1"/>
    </xf>
    <xf numFmtId="0" fontId="14" fillId="0" borderId="26" xfId="58" applyFont="1" applyBorder="1">
      <alignment horizontal="center" vertical="center"/>
      <protection/>
    </xf>
    <xf numFmtId="0" fontId="19" fillId="2" borderId="27" xfId="57" applyFont="1" applyFill="1" applyBorder="1">
      <alignment vertical="center"/>
      <protection/>
    </xf>
    <xf numFmtId="0" fontId="16" fillId="0" borderId="28" xfId="56" applyFont="1" applyBorder="1" applyProtection="1">
      <alignment horizontal="center" vertical="center"/>
      <protection hidden="1"/>
    </xf>
    <xf numFmtId="0" fontId="16" fillId="0" borderId="29" xfId="56" applyFont="1" applyBorder="1" applyProtection="1">
      <alignment horizontal="center" vertical="center"/>
      <protection hidden="1"/>
    </xf>
    <xf numFmtId="0" fontId="16" fillId="0" borderId="30" xfId="56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8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2" applyFont="1">
      <alignment/>
      <protection/>
    </xf>
    <xf numFmtId="0" fontId="15" fillId="0" borderId="0" xfId="52" applyFont="1">
      <alignment/>
      <protection/>
    </xf>
    <xf numFmtId="0" fontId="14" fillId="0" borderId="0" xfId="52" applyFont="1">
      <alignment/>
      <protection/>
    </xf>
    <xf numFmtId="0" fontId="18" fillId="0" borderId="0" xfId="52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4" fillId="0" borderId="31" xfId="58" applyFont="1" applyBorder="1">
      <alignment horizontal="center" vertical="center"/>
      <protection/>
    </xf>
    <xf numFmtId="0" fontId="14" fillId="0" borderId="32" xfId="58" applyFont="1" applyBorder="1">
      <alignment horizontal="center" vertical="center"/>
      <protection/>
    </xf>
    <xf numFmtId="0" fontId="17" fillId="0" borderId="33" xfId="39" applyFont="1" applyBorder="1" applyAlignment="1">
      <alignment horizontal="center" vertical="center"/>
      <protection/>
    </xf>
    <xf numFmtId="0" fontId="10" fillId="0" borderId="34" xfId="0" applyFont="1" applyBorder="1" applyAlignment="1">
      <alignment horizontal="left" vertical="center" indent="1"/>
    </xf>
    <xf numFmtId="0" fontId="10" fillId="0" borderId="35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14" fontId="10" fillId="0" borderId="34" xfId="0" applyNumberFormat="1" applyFont="1" applyBorder="1" applyAlignment="1">
      <alignment horizontal="left" vertical="center"/>
    </xf>
    <xf numFmtId="0" fontId="10" fillId="0" borderId="34" xfId="0" applyFont="1" applyBorder="1" applyAlignment="1">
      <alignment vertical="center"/>
    </xf>
    <xf numFmtId="0" fontId="10" fillId="0" borderId="36" xfId="0" applyFont="1" applyBorder="1" applyAlignment="1">
      <alignment horizontal="right" vertical="center"/>
    </xf>
    <xf numFmtId="0" fontId="10" fillId="0" borderId="37" xfId="0" applyFont="1" applyBorder="1" applyAlignment="1">
      <alignment vertical="center"/>
    </xf>
    <xf numFmtId="0" fontId="17" fillId="0" borderId="38" xfId="39" applyFont="1" applyBorder="1" applyAlignment="1">
      <alignment horizontal="center" vertical="center" wrapText="1"/>
      <protection/>
    </xf>
    <xf numFmtId="0" fontId="14" fillId="0" borderId="39" xfId="58" applyFont="1" applyBorder="1">
      <alignment horizontal="center" vertical="center"/>
      <protection/>
    </xf>
    <xf numFmtId="0" fontId="14" fillId="0" borderId="40" xfId="58" applyFont="1" applyBorder="1">
      <alignment horizontal="center" vertical="center"/>
      <protection/>
    </xf>
    <xf numFmtId="0" fontId="14" fillId="0" borderId="41" xfId="58" applyFont="1" applyBorder="1" applyProtection="1">
      <alignment horizontal="center" vertical="center"/>
      <protection hidden="1"/>
    </xf>
    <xf numFmtId="0" fontId="14" fillId="0" borderId="40" xfId="58" applyFont="1" applyBorder="1" applyProtection="1">
      <alignment horizontal="center" vertical="center"/>
      <protection hidden="1"/>
    </xf>
    <xf numFmtId="0" fontId="14" fillId="0" borderId="41" xfId="58" applyFont="1" applyBorder="1">
      <alignment horizontal="center" vertical="center"/>
      <protection/>
    </xf>
    <xf numFmtId="0" fontId="14" fillId="0" borderId="42" xfId="58" applyFont="1" applyBorder="1">
      <alignment horizontal="center" vertical="center"/>
      <protection/>
    </xf>
    <xf numFmtId="0" fontId="17" fillId="33" borderId="43" xfId="39" applyFont="1" applyFill="1" applyBorder="1" applyAlignment="1">
      <alignment horizontal="center" vertical="center" wrapText="1"/>
      <protection/>
    </xf>
    <xf numFmtId="0" fontId="14" fillId="33" borderId="0" xfId="58" applyFont="1" applyFill="1" applyBorder="1">
      <alignment horizontal="center" vertical="center"/>
      <protection/>
    </xf>
    <xf numFmtId="0" fontId="14" fillId="33" borderId="36" xfId="58" applyFont="1" applyFill="1" applyBorder="1">
      <alignment horizontal="center" vertical="center"/>
      <protection/>
    </xf>
    <xf numFmtId="0" fontId="14" fillId="33" borderId="44" xfId="58" applyFont="1" applyFill="1" applyBorder="1">
      <alignment horizontal="center" vertical="center"/>
      <protection/>
    </xf>
    <xf numFmtId="0" fontId="14" fillId="33" borderId="26" xfId="58" applyFont="1" applyFill="1" applyBorder="1" applyProtection="1">
      <alignment horizontal="center" vertical="center"/>
      <protection hidden="1"/>
    </xf>
    <xf numFmtId="0" fontId="14" fillId="33" borderId="13" xfId="58" applyFont="1" applyFill="1" applyBorder="1" applyProtection="1">
      <alignment horizontal="center" vertical="center"/>
      <protection hidden="1"/>
    </xf>
    <xf numFmtId="0" fontId="14" fillId="33" borderId="26" xfId="58" applyFont="1" applyFill="1" applyBorder="1">
      <alignment horizontal="center" vertical="center"/>
      <protection/>
    </xf>
    <xf numFmtId="0" fontId="14" fillId="33" borderId="14" xfId="58" applyFont="1" applyFill="1" applyBorder="1">
      <alignment horizontal="center" vertical="center"/>
      <protection/>
    </xf>
    <xf numFmtId="0" fontId="14" fillId="33" borderId="45" xfId="58" applyFont="1" applyFill="1" applyBorder="1">
      <alignment horizontal="center" vertical="center"/>
      <protection/>
    </xf>
    <xf numFmtId="0" fontId="14" fillId="33" borderId="13" xfId="58" applyFont="1" applyFill="1" applyBorder="1">
      <alignment horizontal="center" vertical="center"/>
      <protection/>
    </xf>
    <xf numFmtId="0" fontId="10" fillId="33" borderId="46" xfId="0" applyFont="1" applyFill="1" applyBorder="1" applyAlignment="1">
      <alignment horizontal="left" vertical="center" indent="1"/>
    </xf>
    <xf numFmtId="0" fontId="10" fillId="0" borderId="34" xfId="0" applyFont="1" applyBorder="1" applyAlignment="1">
      <alignment horizontal="left" vertical="center" indent="1"/>
    </xf>
    <xf numFmtId="0" fontId="10" fillId="0" borderId="47" xfId="0" applyFont="1" applyBorder="1" applyAlignment="1">
      <alignment horizontal="left" vertical="center" indent="1"/>
    </xf>
    <xf numFmtId="0" fontId="10" fillId="33" borderId="44" xfId="0" applyFont="1" applyFill="1" applyBorder="1" applyAlignment="1">
      <alignment horizontal="left" vertical="center" indent="1"/>
    </xf>
    <xf numFmtId="0" fontId="10" fillId="33" borderId="46" xfId="0" applyFont="1" applyFill="1" applyBorder="1" applyAlignment="1">
      <alignment horizontal="left" vertical="center" indent="1"/>
    </xf>
    <xf numFmtId="0" fontId="60" fillId="0" borderId="0" xfId="0" applyFont="1" applyAlignment="1">
      <alignment/>
    </xf>
    <xf numFmtId="0" fontId="60" fillId="0" borderId="0" xfId="0" applyFont="1" applyBorder="1" applyAlignment="1">
      <alignment/>
    </xf>
    <xf numFmtId="0" fontId="10" fillId="0" borderId="11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21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35" xfId="0" applyFont="1" applyBorder="1" applyAlignment="1">
      <alignment horizontal="left" vertical="center" indent="1"/>
    </xf>
    <xf numFmtId="0" fontId="10" fillId="0" borderId="0" xfId="52" applyFont="1">
      <alignment/>
      <protection/>
    </xf>
    <xf numFmtId="0" fontId="10" fillId="0" borderId="0" xfId="0" applyFont="1" applyBorder="1" applyAlignment="1">
      <alignment/>
    </xf>
    <xf numFmtId="0" fontId="14" fillId="0" borderId="42" xfId="58" applyFont="1" applyBorder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left" vertical="center" indent="1"/>
    </xf>
    <xf numFmtId="0" fontId="10" fillId="0" borderId="13" xfId="56" applyFont="1" applyFill="1" applyBorder="1" applyAlignment="1">
      <alignment horizontal="left" vertical="center" indent="1"/>
      <protection/>
    </xf>
    <xf numFmtId="0" fontId="10" fillId="0" borderId="40" xfId="0" applyFont="1" applyFill="1" applyBorder="1" applyAlignment="1">
      <alignment horizontal="left" vertical="center" indent="1"/>
    </xf>
    <xf numFmtId="0" fontId="61" fillId="0" borderId="13" xfId="0" applyFont="1" applyFill="1" applyBorder="1" applyAlignment="1">
      <alignment horizontal="left" vertical="center" indent="1"/>
    </xf>
    <xf numFmtId="0" fontId="61" fillId="0" borderId="40" xfId="0" applyFont="1" applyFill="1" applyBorder="1" applyAlignment="1">
      <alignment horizontal="left" vertical="center" indent="1"/>
    </xf>
    <xf numFmtId="0" fontId="13" fillId="0" borderId="36" xfId="57" applyFont="1" applyBorder="1" applyAlignment="1">
      <alignment horizontal="center" vertical="center"/>
      <protection/>
    </xf>
    <xf numFmtId="0" fontId="15" fillId="0" borderId="48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16" fillId="0" borderId="50" xfId="60" applyFont="1" applyFill="1" applyBorder="1" applyAlignment="1">
      <alignment horizontal="left" vertical="center"/>
      <protection/>
    </xf>
    <xf numFmtId="0" fontId="16" fillId="0" borderId="25" xfId="60" applyFont="1" applyFill="1" applyBorder="1" applyAlignment="1">
      <alignment horizontal="left" vertical="center"/>
      <protection/>
    </xf>
    <xf numFmtId="0" fontId="16" fillId="0" borderId="51" xfId="60" applyFont="1" applyFill="1" applyBorder="1" applyAlignment="1">
      <alignment horizontal="left" vertical="center"/>
      <protection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6" fillId="0" borderId="52" xfId="0" applyFont="1" applyFill="1" applyBorder="1" applyAlignment="1">
      <alignment horizontal="left" vertical="center"/>
    </xf>
    <xf numFmtId="0" fontId="16" fillId="0" borderId="53" xfId="0" applyFont="1" applyFill="1" applyBorder="1" applyAlignment="1">
      <alignment horizontal="left" vertical="center"/>
    </xf>
    <xf numFmtId="0" fontId="16" fillId="0" borderId="54" xfId="0" applyFont="1" applyFill="1" applyBorder="1" applyAlignment="1">
      <alignment horizontal="left" vertical="center"/>
    </xf>
    <xf numFmtId="0" fontId="10" fillId="0" borderId="52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3" fillId="2" borderId="55" xfId="0" applyFont="1" applyFill="1" applyBorder="1" applyAlignment="1">
      <alignment horizontal="left" vertical="center"/>
    </xf>
    <xf numFmtId="0" fontId="13" fillId="2" borderId="35" xfId="0" applyFont="1" applyFill="1" applyBorder="1" applyAlignment="1">
      <alignment horizontal="left" vertical="center"/>
    </xf>
    <xf numFmtId="0" fontId="22" fillId="0" borderId="56" xfId="60" applyFont="1" applyFill="1" applyBorder="1" applyAlignment="1">
      <alignment horizontal="left" vertical="center"/>
      <protection/>
    </xf>
    <xf numFmtId="0" fontId="22" fillId="0" borderId="39" xfId="60" applyFont="1" applyFill="1" applyBorder="1" applyAlignment="1">
      <alignment horizontal="left" vertical="center"/>
      <protection/>
    </xf>
    <xf numFmtId="0" fontId="22" fillId="0" borderId="40" xfId="60" applyFont="1" applyFill="1" applyBorder="1" applyAlignment="1">
      <alignment horizontal="left" vertical="center"/>
      <protection/>
    </xf>
    <xf numFmtId="0" fontId="10" fillId="0" borderId="56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7" fillId="0" borderId="57" xfId="39" applyFont="1" applyBorder="1" applyAlignment="1">
      <alignment horizontal="center" vertical="center"/>
      <protection/>
    </xf>
    <xf numFmtId="0" fontId="17" fillId="0" borderId="58" xfId="39" applyFont="1" applyBorder="1" applyAlignment="1">
      <alignment horizontal="center" vertical="center"/>
      <protection/>
    </xf>
    <xf numFmtId="0" fontId="17" fillId="0" borderId="59" xfId="39" applyFont="1" applyBorder="1" applyAlignment="1">
      <alignment horizontal="center" vertical="center"/>
      <protection/>
    </xf>
    <xf numFmtId="0" fontId="17" fillId="0" borderId="60" xfId="39" applyFont="1" applyBorder="1" applyAlignment="1">
      <alignment horizontal="center" vertical="center"/>
      <protection/>
    </xf>
    <xf numFmtId="0" fontId="0" fillId="0" borderId="18" xfId="0" applyFont="1" applyBorder="1" applyAlignment="1">
      <alignment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16" fillId="0" borderId="50" xfId="60" applyFont="1" applyBorder="1" applyAlignment="1">
      <alignment horizontal="left" vertical="center"/>
      <protection/>
    </xf>
    <xf numFmtId="0" fontId="16" fillId="0" borderId="25" xfId="60" applyFont="1" applyBorder="1" applyAlignment="1">
      <alignment horizontal="left" vertical="center"/>
      <protection/>
    </xf>
    <xf numFmtId="0" fontId="16" fillId="0" borderId="51" xfId="60" applyFont="1" applyBorder="1" applyAlignment="1">
      <alignment horizontal="left" vertical="center"/>
      <protection/>
    </xf>
    <xf numFmtId="0" fontId="13" fillId="0" borderId="0" xfId="48" applyFont="1" applyAlignment="1">
      <alignment horizontal="center"/>
      <protection/>
    </xf>
    <xf numFmtId="0" fontId="13" fillId="0" borderId="0" xfId="48" applyFont="1" applyAlignment="1">
      <alignment/>
      <protection/>
    </xf>
    <xf numFmtId="0" fontId="41" fillId="0" borderId="0" xfId="48" applyFont="1" applyAlignment="1">
      <alignment horizontal="center"/>
      <protection/>
    </xf>
    <xf numFmtId="0" fontId="41" fillId="0" borderId="0" xfId="48" applyFont="1" applyAlignment="1">
      <alignment/>
      <protection/>
    </xf>
    <xf numFmtId="0" fontId="13" fillId="0" borderId="0" xfId="48" applyFont="1" applyAlignment="1">
      <alignment horizontal="center"/>
      <protection/>
    </xf>
    <xf numFmtId="0" fontId="19" fillId="0" borderId="61" xfId="48" applyFont="1" applyBorder="1" applyAlignment="1">
      <alignment horizontal="center"/>
      <protection/>
    </xf>
    <xf numFmtId="0" fontId="42" fillId="0" borderId="62" xfId="48" applyFont="1" applyBorder="1" applyAlignment="1">
      <alignment horizontal="center"/>
      <protection/>
    </xf>
    <xf numFmtId="0" fontId="42" fillId="0" borderId="63" xfId="48" applyFont="1" applyBorder="1" applyAlignment="1">
      <alignment horizontal="center"/>
      <protection/>
    </xf>
    <xf numFmtId="0" fontId="19" fillId="0" borderId="64" xfId="48" applyFont="1" applyBorder="1" applyAlignment="1">
      <alignment horizontal="center"/>
      <protection/>
    </xf>
    <xf numFmtId="0" fontId="42" fillId="0" borderId="65" xfId="48" applyFont="1" applyBorder="1" applyAlignment="1">
      <alignment horizontal="center"/>
      <protection/>
    </xf>
    <xf numFmtId="0" fontId="42" fillId="0" borderId="66" xfId="48" applyFont="1" applyBorder="1" applyAlignment="1">
      <alignment horizontal="center"/>
      <protection/>
    </xf>
    <xf numFmtId="0" fontId="19" fillId="0" borderId="38" xfId="48" applyFont="1" applyBorder="1" applyAlignment="1">
      <alignment horizontal="center"/>
      <protection/>
    </xf>
    <xf numFmtId="0" fontId="42" fillId="0" borderId="67" xfId="48" applyFont="1" applyBorder="1" applyAlignment="1">
      <alignment horizontal="center"/>
      <protection/>
    </xf>
    <xf numFmtId="0" fontId="42" fillId="0" borderId="68" xfId="48" applyFont="1" applyBorder="1" applyAlignment="1">
      <alignment horizontal="center"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Poznámka" xfId="49"/>
    <cellStyle name="Percent" xfId="50"/>
    <cellStyle name="Propojená buňka" xfId="51"/>
    <cellStyle name="Roman EE 12 Normál" xfId="52"/>
    <cellStyle name="Followed Hyperlink" xfId="53"/>
    <cellStyle name="Správně" xfId="54"/>
    <cellStyle name="Text upozornění" xfId="55"/>
    <cellStyle name="Universe EE 12 bcentr" xfId="56"/>
    <cellStyle name="Universe EE 12 bold" xfId="57"/>
    <cellStyle name="Universe EE 12 centr." xfId="58"/>
    <cellStyle name="Universe EE 12 norm." xfId="59"/>
    <cellStyle name="Universe EE 9 centr.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5.125" style="0" customWidth="1"/>
    <col min="2" max="2" width="9.125" style="0" customWidth="1"/>
  </cols>
  <sheetData>
    <row r="3" spans="1:11" ht="26.25">
      <c r="A3" s="131" t="s">
        <v>64</v>
      </c>
      <c r="B3" s="131"/>
      <c r="C3" s="131"/>
      <c r="D3" s="131"/>
      <c r="E3" s="131"/>
      <c r="F3" s="131"/>
      <c r="G3" s="131"/>
      <c r="H3" s="131"/>
      <c r="I3" s="131"/>
      <c r="J3" s="132"/>
      <c r="K3" s="132"/>
    </row>
    <row r="4" spans="1:12" ht="15.75">
      <c r="A4" s="133" t="s">
        <v>59</v>
      </c>
      <c r="B4" s="133"/>
      <c r="C4" s="133"/>
      <c r="D4" s="133"/>
      <c r="E4" s="133"/>
      <c r="F4" s="133"/>
      <c r="G4" s="133"/>
      <c r="H4" s="133"/>
      <c r="I4" s="133"/>
      <c r="J4" s="134"/>
      <c r="K4" s="134"/>
      <c r="L4" s="134"/>
    </row>
    <row r="5" spans="1:11" ht="21" customHeight="1" thickBo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</row>
    <row r="6" spans="1:11" ht="26.25">
      <c r="A6" s="135"/>
      <c r="B6" s="136" t="s">
        <v>60</v>
      </c>
      <c r="C6" s="137" t="s">
        <v>30</v>
      </c>
      <c r="D6" s="137"/>
      <c r="E6" s="137"/>
      <c r="F6" s="137"/>
      <c r="G6" s="138"/>
      <c r="H6" s="135"/>
      <c r="I6" s="135"/>
      <c r="J6" s="135"/>
      <c r="K6" s="135"/>
    </row>
    <row r="7" spans="1:11" ht="26.25">
      <c r="A7" s="135"/>
      <c r="B7" s="139" t="s">
        <v>61</v>
      </c>
      <c r="C7" s="140" t="s">
        <v>28</v>
      </c>
      <c r="D7" s="140"/>
      <c r="E7" s="140"/>
      <c r="F7" s="140"/>
      <c r="G7" s="141"/>
      <c r="H7" s="135"/>
      <c r="I7" s="135"/>
      <c r="J7" s="135"/>
      <c r="K7" s="135"/>
    </row>
    <row r="8" spans="1:11" ht="26.25">
      <c r="A8" s="135"/>
      <c r="B8" s="139" t="s">
        <v>62</v>
      </c>
      <c r="C8" s="140" t="s">
        <v>33</v>
      </c>
      <c r="D8" s="140"/>
      <c r="E8" s="140"/>
      <c r="F8" s="140"/>
      <c r="G8" s="141"/>
      <c r="H8" s="135"/>
      <c r="I8" s="135"/>
      <c r="J8" s="135"/>
      <c r="K8" s="135"/>
    </row>
    <row r="9" spans="1:11" ht="27" thickBot="1">
      <c r="A9" s="135"/>
      <c r="B9" s="142" t="s">
        <v>63</v>
      </c>
      <c r="C9" s="143" t="s">
        <v>32</v>
      </c>
      <c r="D9" s="143"/>
      <c r="E9" s="143"/>
      <c r="F9" s="143"/>
      <c r="G9" s="144"/>
      <c r="H9" s="135"/>
      <c r="I9" s="135"/>
      <c r="J9" s="135"/>
      <c r="K9" s="135"/>
    </row>
  </sheetData>
  <sheetProtection/>
  <mergeCells count="6">
    <mergeCell ref="A3:I3"/>
    <mergeCell ref="A4:I4"/>
    <mergeCell ref="C6:G6"/>
    <mergeCell ref="C7:G7"/>
    <mergeCell ref="C8:G8"/>
    <mergeCell ref="C9:G9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spans="1:22" ht="8.2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27" thickBot="1">
      <c r="A2" s="77"/>
      <c r="B2" s="95" t="s">
        <v>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77"/>
      <c r="V2" s="77"/>
    </row>
    <row r="3" spans="1:22" ht="19.5" customHeight="1" thickBot="1">
      <c r="A3" s="77"/>
      <c r="B3" s="5" t="s">
        <v>1</v>
      </c>
      <c r="C3" s="79"/>
      <c r="D3" s="96" t="s">
        <v>34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8"/>
      <c r="U3" s="77"/>
      <c r="V3" s="77"/>
    </row>
    <row r="4" spans="1:22" ht="19.5" customHeight="1" thickTop="1">
      <c r="A4" s="77"/>
      <c r="B4" s="7" t="s">
        <v>3</v>
      </c>
      <c r="C4" s="8"/>
      <c r="D4" s="99" t="s">
        <v>30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1"/>
      <c r="Q4" s="102" t="s">
        <v>14</v>
      </c>
      <c r="R4" s="103"/>
      <c r="S4" s="80"/>
      <c r="T4" s="51">
        <v>43540</v>
      </c>
      <c r="U4" s="77"/>
      <c r="V4" s="77"/>
    </row>
    <row r="5" spans="1:22" ht="19.5" customHeight="1">
      <c r="A5" s="77"/>
      <c r="B5" s="7" t="s">
        <v>4</v>
      </c>
      <c r="C5" s="81"/>
      <c r="D5" s="104" t="s">
        <v>28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6"/>
      <c r="Q5" s="107" t="s">
        <v>2</v>
      </c>
      <c r="R5" s="108"/>
      <c r="S5" s="82"/>
      <c r="T5" s="52" t="s">
        <v>27</v>
      </c>
      <c r="U5" s="77"/>
      <c r="V5" s="77"/>
    </row>
    <row r="6" spans="1:22" ht="19.5" customHeight="1" thickBot="1">
      <c r="A6" s="77"/>
      <c r="B6" s="12" t="s">
        <v>5</v>
      </c>
      <c r="C6" s="13"/>
      <c r="D6" s="111" t="s">
        <v>26</v>
      </c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3"/>
      <c r="Q6" s="114" t="s">
        <v>23</v>
      </c>
      <c r="R6" s="115"/>
      <c r="S6" s="53"/>
      <c r="T6" s="54" t="s">
        <v>22</v>
      </c>
      <c r="U6" s="77"/>
      <c r="V6" s="77"/>
    </row>
    <row r="7" spans="1:22" ht="24.75" customHeight="1">
      <c r="A7" s="77"/>
      <c r="B7" s="14"/>
      <c r="C7" s="15" t="str">
        <f>D4</f>
        <v>TJ Sokol Doubravka M</v>
      </c>
      <c r="D7" s="15" t="str">
        <f>D5</f>
        <v>Keramika Chlumčany M1</v>
      </c>
      <c r="E7" s="116" t="s">
        <v>6</v>
      </c>
      <c r="F7" s="117"/>
      <c r="G7" s="117"/>
      <c r="H7" s="117"/>
      <c r="I7" s="117"/>
      <c r="J7" s="117"/>
      <c r="K7" s="117"/>
      <c r="L7" s="117"/>
      <c r="M7" s="118"/>
      <c r="N7" s="119" t="s">
        <v>15</v>
      </c>
      <c r="O7" s="120"/>
      <c r="P7" s="119" t="s">
        <v>16</v>
      </c>
      <c r="Q7" s="120"/>
      <c r="R7" s="119" t="s">
        <v>17</v>
      </c>
      <c r="S7" s="120"/>
      <c r="T7" s="47" t="s">
        <v>7</v>
      </c>
      <c r="U7" s="77"/>
      <c r="V7" s="77"/>
    </row>
    <row r="8" spans="1:22" ht="9.75" customHeight="1" thickBot="1">
      <c r="A8" s="77"/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83"/>
      <c r="O8" s="84"/>
      <c r="P8" s="83"/>
      <c r="Q8" s="84"/>
      <c r="R8" s="83"/>
      <c r="S8" s="84"/>
      <c r="T8" s="85"/>
      <c r="U8" s="77"/>
      <c r="V8" s="77"/>
    </row>
    <row r="9" spans="1:22" ht="30" customHeight="1" thickTop="1">
      <c r="A9" s="77"/>
      <c r="B9" s="25" t="s">
        <v>20</v>
      </c>
      <c r="C9" s="91" t="s">
        <v>53</v>
      </c>
      <c r="D9" s="93" t="s">
        <v>36</v>
      </c>
      <c r="E9" s="26">
        <v>20</v>
      </c>
      <c r="F9" s="27" t="s">
        <v>18</v>
      </c>
      <c r="G9" s="28">
        <v>22</v>
      </c>
      <c r="H9" s="26">
        <v>9</v>
      </c>
      <c r="I9" s="27" t="s">
        <v>18</v>
      </c>
      <c r="J9" s="28">
        <v>21</v>
      </c>
      <c r="K9" s="26"/>
      <c r="L9" s="27" t="s">
        <v>18</v>
      </c>
      <c r="M9" s="28"/>
      <c r="N9" s="29">
        <f>E9+H9+K9</f>
        <v>29</v>
      </c>
      <c r="O9" s="30">
        <f>G9+J9+M9</f>
        <v>43</v>
      </c>
      <c r="P9" s="31">
        <f>IF(E9&gt;G9,1,0)+IF(H9&gt;J9,1,0)+IF(K9&gt;M9,1,0)</f>
        <v>0</v>
      </c>
      <c r="Q9" s="26">
        <f>IF(E9&lt;G9,1,0)+IF(H9&lt;J9,1,0)+IF(K9&lt;M9,1,0)</f>
        <v>2</v>
      </c>
      <c r="R9" s="45">
        <f aca="true" t="shared" si="0" ref="R9:S13">IF(P9=2,1,0)</f>
        <v>0</v>
      </c>
      <c r="S9" s="28">
        <f t="shared" si="0"/>
        <v>1</v>
      </c>
      <c r="T9" s="73"/>
      <c r="U9" s="77"/>
      <c r="V9" s="77"/>
    </row>
    <row r="10" spans="1:22" ht="30" customHeight="1">
      <c r="A10" s="77"/>
      <c r="B10" s="25" t="s">
        <v>24</v>
      </c>
      <c r="C10" s="90" t="s">
        <v>54</v>
      </c>
      <c r="D10" s="93" t="s">
        <v>38</v>
      </c>
      <c r="E10" s="26">
        <v>21</v>
      </c>
      <c r="F10" s="26" t="s">
        <v>18</v>
      </c>
      <c r="G10" s="28">
        <v>18</v>
      </c>
      <c r="H10" s="26">
        <v>21</v>
      </c>
      <c r="I10" s="26" t="s">
        <v>18</v>
      </c>
      <c r="J10" s="28">
        <v>7</v>
      </c>
      <c r="K10" s="26"/>
      <c r="L10" s="26" t="s">
        <v>18</v>
      </c>
      <c r="M10" s="28"/>
      <c r="N10" s="29">
        <f>E10+H10+K10</f>
        <v>42</v>
      </c>
      <c r="O10" s="30">
        <f>G10+J10+M10</f>
        <v>25</v>
      </c>
      <c r="P10" s="31">
        <f>IF(E10&gt;G10,1,0)+IF(H10&gt;J10,1,0)+IF(K10&gt;M10,1,0)</f>
        <v>2</v>
      </c>
      <c r="Q10" s="26">
        <f>IF(E10&lt;G10,1,0)+IF(H10&lt;J10,1,0)+IF(K10&lt;M10,1,0)</f>
        <v>0</v>
      </c>
      <c r="R10" s="46">
        <f t="shared" si="0"/>
        <v>1</v>
      </c>
      <c r="S10" s="28">
        <f t="shared" si="0"/>
        <v>0</v>
      </c>
      <c r="T10" s="73"/>
      <c r="U10" s="77"/>
      <c r="V10" s="77"/>
    </row>
    <row r="11" spans="1:22" ht="30" customHeight="1">
      <c r="A11" s="77"/>
      <c r="B11" s="25" t="s">
        <v>19</v>
      </c>
      <c r="C11" s="90" t="s">
        <v>41</v>
      </c>
      <c r="D11" s="93" t="s">
        <v>37</v>
      </c>
      <c r="E11" s="26">
        <v>13</v>
      </c>
      <c r="F11" s="26" t="s">
        <v>18</v>
      </c>
      <c r="G11" s="28">
        <v>21</v>
      </c>
      <c r="H11" s="26">
        <v>21</v>
      </c>
      <c r="I11" s="26" t="s">
        <v>18</v>
      </c>
      <c r="J11" s="28">
        <v>15</v>
      </c>
      <c r="K11" s="26">
        <v>13</v>
      </c>
      <c r="L11" s="26" t="s">
        <v>18</v>
      </c>
      <c r="M11" s="28">
        <v>21</v>
      </c>
      <c r="N11" s="29">
        <f>E11+H11+K11</f>
        <v>47</v>
      </c>
      <c r="O11" s="30">
        <f>G11+J11+M11</f>
        <v>57</v>
      </c>
      <c r="P11" s="31">
        <f>IF(E11&gt;G11,1,0)+IF(H11&gt;J11,1,0)+IF(K11&gt;M11,1,0)</f>
        <v>1</v>
      </c>
      <c r="Q11" s="26">
        <f>IF(E11&lt;G11,1,0)+IF(H11&lt;J11,1,0)+IF(K11&lt;M11,1,0)</f>
        <v>2</v>
      </c>
      <c r="R11" s="46">
        <f t="shared" si="0"/>
        <v>0</v>
      </c>
      <c r="S11" s="28">
        <f t="shared" si="0"/>
        <v>1</v>
      </c>
      <c r="T11" s="73"/>
      <c r="U11" s="77"/>
      <c r="V11" s="77"/>
    </row>
    <row r="12" spans="1:22" ht="30" customHeight="1" thickBot="1">
      <c r="A12" s="77"/>
      <c r="B12" s="55" t="s">
        <v>25</v>
      </c>
      <c r="C12" s="92" t="s">
        <v>42</v>
      </c>
      <c r="D12" s="94" t="s">
        <v>35</v>
      </c>
      <c r="E12" s="56">
        <v>21</v>
      </c>
      <c r="F12" s="56" t="s">
        <v>18</v>
      </c>
      <c r="G12" s="57">
        <v>19</v>
      </c>
      <c r="H12" s="56">
        <v>21</v>
      </c>
      <c r="I12" s="56" t="s">
        <v>18</v>
      </c>
      <c r="J12" s="57">
        <v>18</v>
      </c>
      <c r="K12" s="56"/>
      <c r="L12" s="56" t="s">
        <v>18</v>
      </c>
      <c r="M12" s="57"/>
      <c r="N12" s="89">
        <f>E12+H12+K12</f>
        <v>42</v>
      </c>
      <c r="O12" s="59">
        <f>G12+J12+M12</f>
        <v>37</v>
      </c>
      <c r="P12" s="60">
        <f>IF(E12&gt;G12,1,0)+IF(H12&gt;J12,1,0)+IF(K12&gt;M12,1,0)</f>
        <v>2</v>
      </c>
      <c r="Q12" s="56">
        <f>IF(E12&lt;G12,1,0)+IF(H12&lt;J12,1,0)+IF(K12&lt;M12,1,0)</f>
        <v>0</v>
      </c>
      <c r="R12" s="61">
        <f t="shared" si="0"/>
        <v>1</v>
      </c>
      <c r="S12" s="57">
        <f t="shared" si="0"/>
        <v>0</v>
      </c>
      <c r="T12" s="74"/>
      <c r="U12" s="77"/>
      <c r="V12" s="77"/>
    </row>
    <row r="13" spans="1:22" ht="30" customHeight="1" thickBot="1">
      <c r="A13" s="77"/>
      <c r="B13" s="62" t="s">
        <v>20</v>
      </c>
      <c r="C13" s="75" t="s">
        <v>57</v>
      </c>
      <c r="D13" s="75" t="s">
        <v>58</v>
      </c>
      <c r="E13" s="63">
        <v>21</v>
      </c>
      <c r="F13" s="64" t="s">
        <v>18</v>
      </c>
      <c r="G13" s="65">
        <v>12</v>
      </c>
      <c r="H13" s="63">
        <v>21</v>
      </c>
      <c r="I13" s="64" t="s">
        <v>18</v>
      </c>
      <c r="J13" s="65">
        <v>19</v>
      </c>
      <c r="K13" s="63"/>
      <c r="L13" s="64" t="s">
        <v>18</v>
      </c>
      <c r="M13" s="65"/>
      <c r="N13" s="66">
        <f>E13+H13+K13</f>
        <v>42</v>
      </c>
      <c r="O13" s="67">
        <f>G13+J13+M13</f>
        <v>31</v>
      </c>
      <c r="P13" s="68">
        <f>IF(E13&gt;G13,1,0)+IF(H13&gt;J13,1,0)+IF(K13&gt;M13,1,0)</f>
        <v>2</v>
      </c>
      <c r="Q13" s="69">
        <f>IF(E13&lt;G13,1,0)+IF(H13&lt;J13,1,0)+IF(K13&lt;M13,1,0)</f>
        <v>0</v>
      </c>
      <c r="R13" s="70">
        <f t="shared" si="0"/>
        <v>1</v>
      </c>
      <c r="S13" s="71">
        <f t="shared" si="0"/>
        <v>0</v>
      </c>
      <c r="T13" s="76"/>
      <c r="U13" s="77"/>
      <c r="V13" s="77"/>
    </row>
    <row r="14" spans="1:22" ht="34.5" customHeight="1" thickBot="1">
      <c r="A14" s="77"/>
      <c r="B14" s="32" t="s">
        <v>8</v>
      </c>
      <c r="C14" s="109" t="str">
        <f>IF(R14&gt;S14,D4,IF(S14&gt;R14,D5,"remíza"))</f>
        <v>TJ Sokol Doubravka M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10"/>
      <c r="N14" s="33">
        <f aca="true" t="shared" si="1" ref="N14:S14">SUM(N9:N13)</f>
        <v>202</v>
      </c>
      <c r="O14" s="34">
        <f t="shared" si="1"/>
        <v>193</v>
      </c>
      <c r="P14" s="33">
        <f t="shared" si="1"/>
        <v>7</v>
      </c>
      <c r="Q14" s="35">
        <f t="shared" si="1"/>
        <v>4</v>
      </c>
      <c r="R14" s="33">
        <f t="shared" si="1"/>
        <v>3</v>
      </c>
      <c r="S14" s="34">
        <f t="shared" si="1"/>
        <v>2</v>
      </c>
      <c r="T14" s="86"/>
      <c r="U14" s="77"/>
      <c r="V14" s="77"/>
    </row>
    <row r="15" spans="1:22" ht="15">
      <c r="A15" s="77"/>
      <c r="B15" s="44"/>
      <c r="C15" s="50"/>
      <c r="D15" s="50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8" t="s">
        <v>9</v>
      </c>
      <c r="U15" s="77"/>
      <c r="V15" s="77"/>
    </row>
    <row r="16" spans="1:22" ht="12.75">
      <c r="A16" s="77"/>
      <c r="B16" s="87" t="s">
        <v>10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77"/>
      <c r="V16" s="77"/>
    </row>
    <row r="17" spans="1:22" ht="12.75">
      <c r="A17" s="77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77"/>
      <c r="V17" s="77"/>
    </row>
    <row r="18" spans="1:22" ht="19.5" customHeight="1">
      <c r="A18" s="77"/>
      <c r="B18" s="40" t="s">
        <v>11</v>
      </c>
      <c r="C18" s="50" t="s">
        <v>21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77"/>
      <c r="V18" s="77"/>
    </row>
    <row r="19" spans="1:22" ht="19.5" customHeight="1">
      <c r="A19" s="77"/>
      <c r="B19" s="41"/>
      <c r="C19" s="50" t="s">
        <v>21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77"/>
      <c r="V19" s="77"/>
    </row>
    <row r="20" spans="1:22" ht="12.75">
      <c r="A20" s="77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77"/>
      <c r="V20" s="77"/>
    </row>
    <row r="21" spans="1:22" ht="12.75">
      <c r="A21" s="77"/>
      <c r="B21" s="42" t="s">
        <v>12</v>
      </c>
      <c r="C21" s="50"/>
      <c r="D21" s="88"/>
      <c r="E21" s="42" t="s">
        <v>13</v>
      </c>
      <c r="F21" s="42"/>
      <c r="G21" s="42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78"/>
      <c r="V21" s="77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3">
    <mergeCell ref="C14:M14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2:20" ht="19.5" customHeight="1" thickBot="1">
      <c r="B3" s="5" t="s">
        <v>1</v>
      </c>
      <c r="C3" s="6"/>
      <c r="D3" s="96" t="s">
        <v>29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8"/>
    </row>
    <row r="4" spans="2:20" ht="19.5" customHeight="1" thickTop="1">
      <c r="B4" s="7" t="s">
        <v>3</v>
      </c>
      <c r="C4" s="8"/>
      <c r="D4" s="99" t="s">
        <v>32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1"/>
      <c r="Q4" s="121" t="s">
        <v>14</v>
      </c>
      <c r="R4" s="122"/>
      <c r="S4" s="10"/>
      <c r="T4" s="51">
        <v>43540</v>
      </c>
    </row>
    <row r="5" spans="2:20" ht="19.5" customHeight="1">
      <c r="B5" s="7" t="s">
        <v>4</v>
      </c>
      <c r="C5" s="11"/>
      <c r="D5" s="104" t="s">
        <v>33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6"/>
      <c r="Q5" s="123" t="s">
        <v>2</v>
      </c>
      <c r="R5" s="124"/>
      <c r="S5" s="9"/>
      <c r="T5" s="52" t="s">
        <v>27</v>
      </c>
    </row>
    <row r="6" spans="2:20" ht="19.5" customHeight="1" thickBot="1">
      <c r="B6" s="12" t="s">
        <v>5</v>
      </c>
      <c r="C6" s="13"/>
      <c r="D6" s="111" t="s">
        <v>26</v>
      </c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3"/>
      <c r="Q6" s="114" t="s">
        <v>23</v>
      </c>
      <c r="R6" s="125"/>
      <c r="S6" s="53"/>
      <c r="T6" s="54" t="s">
        <v>22</v>
      </c>
    </row>
    <row r="7" spans="2:20" ht="24.75" customHeight="1">
      <c r="B7" s="14"/>
      <c r="C7" s="15" t="str">
        <f>D4</f>
        <v>Keramika Chlumčany M2</v>
      </c>
      <c r="D7" s="15" t="str">
        <f>D5</f>
        <v>SK Jupiter M</v>
      </c>
      <c r="E7" s="116" t="s">
        <v>6</v>
      </c>
      <c r="F7" s="117"/>
      <c r="G7" s="117"/>
      <c r="H7" s="117"/>
      <c r="I7" s="117"/>
      <c r="J7" s="117"/>
      <c r="K7" s="117"/>
      <c r="L7" s="117"/>
      <c r="M7" s="118"/>
      <c r="N7" s="119" t="s">
        <v>15</v>
      </c>
      <c r="O7" s="126"/>
      <c r="P7" s="119" t="s">
        <v>16</v>
      </c>
      <c r="Q7" s="126"/>
      <c r="R7" s="119" t="s">
        <v>17</v>
      </c>
      <c r="S7" s="126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22"/>
      <c r="O8" s="23"/>
      <c r="P8" s="22"/>
      <c r="Q8" s="23"/>
      <c r="R8" s="22"/>
      <c r="S8" s="23"/>
      <c r="T8" s="24"/>
    </row>
    <row r="9" spans="2:20" ht="30" customHeight="1" thickTop="1">
      <c r="B9" s="25" t="s">
        <v>20</v>
      </c>
      <c r="C9" s="90" t="s">
        <v>43</v>
      </c>
      <c r="D9" s="93" t="s">
        <v>47</v>
      </c>
      <c r="E9" s="26">
        <v>7</v>
      </c>
      <c r="F9" s="27" t="s">
        <v>18</v>
      </c>
      <c r="G9" s="28">
        <v>21</v>
      </c>
      <c r="H9" s="26">
        <v>11</v>
      </c>
      <c r="I9" s="27" t="s">
        <v>18</v>
      </c>
      <c r="J9" s="28">
        <v>21</v>
      </c>
      <c r="K9" s="26"/>
      <c r="L9" s="27" t="s">
        <v>18</v>
      </c>
      <c r="M9" s="28"/>
      <c r="N9" s="29">
        <f>E9+H9+K9</f>
        <v>18</v>
      </c>
      <c r="O9" s="30">
        <f>G9+J9+M9</f>
        <v>42</v>
      </c>
      <c r="P9" s="31">
        <f>IF(E9&gt;G9,1,0)+IF(H9&gt;J9,1,0)+IF(K9&gt;M9,1,0)</f>
        <v>0</v>
      </c>
      <c r="Q9" s="26">
        <f>IF(E9&lt;G9,1,0)+IF(H9&lt;J9,1,0)+IF(K9&lt;M9,1,0)</f>
        <v>2</v>
      </c>
      <c r="R9" s="45">
        <f>IF(P9=2,1,0)</f>
        <v>0</v>
      </c>
      <c r="S9" s="28">
        <f>IF(Q9=2,1,0)</f>
        <v>1</v>
      </c>
      <c r="T9" s="48"/>
    </row>
    <row r="10" spans="2:20" ht="30" customHeight="1">
      <c r="B10" s="25" t="s">
        <v>24</v>
      </c>
      <c r="C10" s="90" t="s">
        <v>44</v>
      </c>
      <c r="D10" s="93" t="s">
        <v>48</v>
      </c>
      <c r="E10" s="26">
        <v>13</v>
      </c>
      <c r="F10" s="26" t="s">
        <v>18</v>
      </c>
      <c r="G10" s="28">
        <v>21</v>
      </c>
      <c r="H10" s="26">
        <v>21</v>
      </c>
      <c r="I10" s="26" t="s">
        <v>18</v>
      </c>
      <c r="J10" s="28">
        <v>15</v>
      </c>
      <c r="K10" s="26">
        <v>21</v>
      </c>
      <c r="L10" s="26" t="s">
        <v>18</v>
      </c>
      <c r="M10" s="28">
        <v>10</v>
      </c>
      <c r="N10" s="29">
        <f>E10+H10+K10</f>
        <v>55</v>
      </c>
      <c r="O10" s="30">
        <f>G10+J10+M10</f>
        <v>46</v>
      </c>
      <c r="P10" s="31">
        <f>IF(E10&gt;G10,1,0)+IF(H10&gt;J10,1,0)+IF(K10&gt;M10,1,0)</f>
        <v>2</v>
      </c>
      <c r="Q10" s="26">
        <f>IF(E10&lt;G10,1,0)+IF(H10&lt;J10,1,0)+IF(K10&lt;M10,1,0)</f>
        <v>1</v>
      </c>
      <c r="R10" s="46">
        <f aca="true" t="shared" si="0" ref="R10:S13">IF(P10=2,1,0)</f>
        <v>1</v>
      </c>
      <c r="S10" s="28">
        <f t="shared" si="0"/>
        <v>0</v>
      </c>
      <c r="T10" s="73"/>
    </row>
    <row r="11" spans="2:20" ht="30" customHeight="1">
      <c r="B11" s="25" t="s">
        <v>19</v>
      </c>
      <c r="C11" s="90" t="s">
        <v>56</v>
      </c>
      <c r="D11" s="93" t="s">
        <v>49</v>
      </c>
      <c r="E11" s="26">
        <v>18</v>
      </c>
      <c r="F11" s="26" t="s">
        <v>18</v>
      </c>
      <c r="G11" s="28">
        <v>21</v>
      </c>
      <c r="H11" s="26">
        <v>19</v>
      </c>
      <c r="I11" s="26" t="s">
        <v>18</v>
      </c>
      <c r="J11" s="28">
        <v>21</v>
      </c>
      <c r="K11" s="26"/>
      <c r="L11" s="26" t="s">
        <v>18</v>
      </c>
      <c r="M11" s="28"/>
      <c r="N11" s="29">
        <f>E11+H11+K11</f>
        <v>37</v>
      </c>
      <c r="O11" s="30">
        <f>G11+J11+M11</f>
        <v>42</v>
      </c>
      <c r="P11" s="31">
        <f>IF(E11&gt;G11,1,0)+IF(H11&gt;J11,1,0)+IF(K11&gt;M11,1,0)</f>
        <v>0</v>
      </c>
      <c r="Q11" s="26">
        <f>IF(E11&lt;G11,1,0)+IF(H11&lt;J11,1,0)+IF(K11&lt;M11,1,0)</f>
        <v>2</v>
      </c>
      <c r="R11" s="46">
        <f t="shared" si="0"/>
        <v>0</v>
      </c>
      <c r="S11" s="28">
        <f t="shared" si="0"/>
        <v>1</v>
      </c>
      <c r="T11" s="48"/>
    </row>
    <row r="12" spans="2:20" ht="30" customHeight="1" thickBot="1">
      <c r="B12" s="55" t="s">
        <v>25</v>
      </c>
      <c r="C12" s="92" t="s">
        <v>46</v>
      </c>
      <c r="D12" s="94" t="s">
        <v>55</v>
      </c>
      <c r="E12" s="56">
        <v>13</v>
      </c>
      <c r="F12" s="56" t="s">
        <v>18</v>
      </c>
      <c r="G12" s="57">
        <v>21</v>
      </c>
      <c r="H12" s="56">
        <v>8</v>
      </c>
      <c r="I12" s="56" t="s">
        <v>18</v>
      </c>
      <c r="J12" s="57">
        <v>21</v>
      </c>
      <c r="K12" s="56"/>
      <c r="L12" s="56" t="s">
        <v>18</v>
      </c>
      <c r="M12" s="57"/>
      <c r="N12" s="58">
        <f>E12+H12+K12</f>
        <v>21</v>
      </c>
      <c r="O12" s="59">
        <f>G12+J12+M12</f>
        <v>42</v>
      </c>
      <c r="P12" s="60">
        <f>IF(E12&gt;G12,1,0)+IF(H12&gt;J12,1,0)+IF(K12&gt;M12,1,0)</f>
        <v>0</v>
      </c>
      <c r="Q12" s="56">
        <f>IF(E12&lt;G12,1,0)+IF(H12&lt;J12,1,0)+IF(K12&lt;M12,1,0)</f>
        <v>2</v>
      </c>
      <c r="R12" s="61">
        <f t="shared" si="0"/>
        <v>0</v>
      </c>
      <c r="S12" s="57">
        <f t="shared" si="0"/>
        <v>1</v>
      </c>
      <c r="T12" s="74"/>
    </row>
    <row r="13" spans="2:20" ht="30" customHeight="1" thickBot="1">
      <c r="B13" s="62" t="s">
        <v>20</v>
      </c>
      <c r="C13" s="75"/>
      <c r="D13" s="75"/>
      <c r="E13" s="63"/>
      <c r="F13" s="64" t="s">
        <v>18</v>
      </c>
      <c r="G13" s="65"/>
      <c r="H13" s="63"/>
      <c r="I13" s="64" t="s">
        <v>18</v>
      </c>
      <c r="J13" s="65"/>
      <c r="K13" s="63"/>
      <c r="L13" s="64" t="s">
        <v>18</v>
      </c>
      <c r="M13" s="65"/>
      <c r="N13" s="66">
        <f>E13+H13+K13</f>
        <v>0</v>
      </c>
      <c r="O13" s="67">
        <f>G13+J13+M13</f>
        <v>0</v>
      </c>
      <c r="P13" s="68">
        <f>IF(E13&gt;G13,1,0)+IF(H13&gt;J13,1,0)+IF(K13&gt;M13,1,0)</f>
        <v>0</v>
      </c>
      <c r="Q13" s="69">
        <f>IF(E13&lt;G13,1,0)+IF(H13&lt;J13,1,0)+IF(K13&lt;M13,1,0)</f>
        <v>0</v>
      </c>
      <c r="R13" s="70">
        <f t="shared" si="0"/>
        <v>0</v>
      </c>
      <c r="S13" s="71">
        <f t="shared" si="0"/>
        <v>0</v>
      </c>
      <c r="T13" s="72"/>
    </row>
    <row r="14" spans="2:20" ht="34.5" customHeight="1" thickBot="1">
      <c r="B14" s="32" t="s">
        <v>8</v>
      </c>
      <c r="C14" s="109" t="str">
        <f>IF(R14&gt;S14,D4,IF(S14&gt;R14,D5,"remíza"))</f>
        <v>SK Jupiter M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10"/>
      <c r="N14" s="33">
        <f aca="true" t="shared" si="1" ref="N14:S14">SUM(N9:N13)</f>
        <v>131</v>
      </c>
      <c r="O14" s="34">
        <f t="shared" si="1"/>
        <v>172</v>
      </c>
      <c r="P14" s="33">
        <f t="shared" si="1"/>
        <v>2</v>
      </c>
      <c r="Q14" s="35">
        <f t="shared" si="1"/>
        <v>7</v>
      </c>
      <c r="R14" s="33">
        <f t="shared" si="1"/>
        <v>1</v>
      </c>
      <c r="S14" s="34">
        <f t="shared" si="1"/>
        <v>3</v>
      </c>
      <c r="T14" s="49"/>
    </row>
    <row r="15" spans="2:20" ht="15">
      <c r="B15" s="44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8" t="s">
        <v>9</v>
      </c>
    </row>
    <row r="16" spans="2:20" ht="12.75">
      <c r="B16" s="39" t="s">
        <v>10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spans="2:20" ht="12.75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spans="2:20" ht="19.5" customHeight="1">
      <c r="B18" s="40" t="s">
        <v>11</v>
      </c>
      <c r="C18" s="50" t="s">
        <v>21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</row>
    <row r="19" spans="2:20" ht="19.5" customHeight="1">
      <c r="B19" s="41"/>
      <c r="C19" s="50" t="s">
        <v>21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spans="2:20" ht="12.75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spans="2:21" ht="12.75">
      <c r="B21" s="42" t="s">
        <v>12</v>
      </c>
      <c r="C21" s="36"/>
      <c r="D21" s="43"/>
      <c r="E21" s="42" t="s">
        <v>13</v>
      </c>
      <c r="F21" s="42"/>
      <c r="G21" s="42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3">
    <mergeCell ref="C14:M14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2:20" ht="19.5" customHeight="1" thickBot="1">
      <c r="B3" s="5" t="s">
        <v>1</v>
      </c>
      <c r="C3" s="79"/>
      <c r="D3" s="96" t="s">
        <v>31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8"/>
    </row>
    <row r="4" spans="2:20" ht="19.5" customHeight="1" thickTop="1">
      <c r="B4" s="7" t="s">
        <v>3</v>
      </c>
      <c r="C4" s="8"/>
      <c r="D4" s="128" t="s">
        <v>28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30"/>
      <c r="Q4" s="102" t="s">
        <v>14</v>
      </c>
      <c r="R4" s="103"/>
      <c r="S4" s="80"/>
      <c r="T4" s="51">
        <v>43540</v>
      </c>
    </row>
    <row r="5" spans="2:20" ht="19.5" customHeight="1">
      <c r="B5" s="7" t="s">
        <v>4</v>
      </c>
      <c r="C5" s="81"/>
      <c r="D5" s="104" t="s">
        <v>33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6"/>
      <c r="Q5" s="107" t="s">
        <v>2</v>
      </c>
      <c r="R5" s="108"/>
      <c r="S5" s="82"/>
      <c r="T5" s="52" t="s">
        <v>27</v>
      </c>
    </row>
    <row r="6" spans="2:20" ht="19.5" customHeight="1" thickBot="1">
      <c r="B6" s="12" t="s">
        <v>5</v>
      </c>
      <c r="C6" s="13"/>
      <c r="D6" s="111" t="s">
        <v>26</v>
      </c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3"/>
      <c r="Q6" s="114" t="s">
        <v>23</v>
      </c>
      <c r="R6" s="115"/>
      <c r="S6" s="53"/>
      <c r="T6" s="54" t="s">
        <v>22</v>
      </c>
    </row>
    <row r="7" spans="2:20" ht="24.75" customHeight="1">
      <c r="B7" s="14"/>
      <c r="C7" s="15" t="str">
        <f>D4</f>
        <v>Keramika Chlumčany M1</v>
      </c>
      <c r="D7" s="15" t="str">
        <f>D5</f>
        <v>SK Jupiter M</v>
      </c>
      <c r="E7" s="116" t="s">
        <v>6</v>
      </c>
      <c r="F7" s="117"/>
      <c r="G7" s="117"/>
      <c r="H7" s="117"/>
      <c r="I7" s="117"/>
      <c r="J7" s="117"/>
      <c r="K7" s="117"/>
      <c r="L7" s="117"/>
      <c r="M7" s="118"/>
      <c r="N7" s="119" t="s">
        <v>15</v>
      </c>
      <c r="O7" s="127"/>
      <c r="P7" s="119" t="s">
        <v>16</v>
      </c>
      <c r="Q7" s="127"/>
      <c r="R7" s="119" t="s">
        <v>17</v>
      </c>
      <c r="S7" s="127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83"/>
      <c r="O8" s="84"/>
      <c r="P8" s="83"/>
      <c r="Q8" s="84"/>
      <c r="R8" s="83"/>
      <c r="S8" s="84"/>
      <c r="T8" s="85"/>
    </row>
    <row r="9" spans="2:20" ht="30" customHeight="1" thickTop="1">
      <c r="B9" s="25" t="s">
        <v>20</v>
      </c>
      <c r="C9" s="93" t="s">
        <v>36</v>
      </c>
      <c r="D9" s="93" t="s">
        <v>47</v>
      </c>
      <c r="E9" s="26">
        <v>21</v>
      </c>
      <c r="F9" s="27" t="s">
        <v>18</v>
      </c>
      <c r="G9" s="28">
        <v>10</v>
      </c>
      <c r="H9" s="26">
        <v>21</v>
      </c>
      <c r="I9" s="27" t="s">
        <v>18</v>
      </c>
      <c r="J9" s="28">
        <v>16</v>
      </c>
      <c r="K9" s="26"/>
      <c r="L9" s="27" t="s">
        <v>18</v>
      </c>
      <c r="M9" s="28"/>
      <c r="N9" s="29">
        <f>E9+H9+K9</f>
        <v>42</v>
      </c>
      <c r="O9" s="30">
        <f>G9+J9+M9</f>
        <v>26</v>
      </c>
      <c r="P9" s="31">
        <f>IF(E9&gt;G9,1,0)+IF(H9&gt;J9,1,0)+IF(K9&gt;M9,1,0)</f>
        <v>2</v>
      </c>
      <c r="Q9" s="26">
        <f>IF(E9&lt;G9,1,0)+IF(H9&lt;J9,1,0)+IF(K9&lt;M9,1,0)</f>
        <v>0</v>
      </c>
      <c r="R9" s="45">
        <f>IF(P9=2,1,0)</f>
        <v>1</v>
      </c>
      <c r="S9" s="28">
        <f>IF(Q9=2,1,0)</f>
        <v>0</v>
      </c>
      <c r="T9" s="73"/>
    </row>
    <row r="10" spans="2:20" ht="30" customHeight="1">
      <c r="B10" s="25" t="s">
        <v>24</v>
      </c>
      <c r="C10" s="93" t="s">
        <v>38</v>
      </c>
      <c r="D10" s="93" t="s">
        <v>48</v>
      </c>
      <c r="E10" s="26">
        <v>19</v>
      </c>
      <c r="F10" s="26" t="s">
        <v>18</v>
      </c>
      <c r="G10" s="28">
        <v>21</v>
      </c>
      <c r="H10" s="26">
        <v>21</v>
      </c>
      <c r="I10" s="26" t="s">
        <v>18</v>
      </c>
      <c r="J10" s="28">
        <v>18</v>
      </c>
      <c r="K10" s="26">
        <v>18</v>
      </c>
      <c r="L10" s="26" t="s">
        <v>18</v>
      </c>
      <c r="M10" s="28">
        <v>21</v>
      </c>
      <c r="N10" s="29">
        <f>E10+H10+K10</f>
        <v>58</v>
      </c>
      <c r="O10" s="30">
        <f>G10+J10+M10</f>
        <v>60</v>
      </c>
      <c r="P10" s="31">
        <f>IF(E10&gt;G10,1,0)+IF(H10&gt;J10,1,0)+IF(K10&gt;M10,1,0)</f>
        <v>1</v>
      </c>
      <c r="Q10" s="26">
        <f>IF(E10&lt;G10,1,0)+IF(H10&lt;J10,1,0)+IF(K10&lt;M10,1,0)</f>
        <v>2</v>
      </c>
      <c r="R10" s="46">
        <f aca="true" t="shared" si="0" ref="R10:S12">IF(P10=2,1,0)</f>
        <v>0</v>
      </c>
      <c r="S10" s="28">
        <f t="shared" si="0"/>
        <v>1</v>
      </c>
      <c r="T10" s="73"/>
    </row>
    <row r="11" spans="2:20" ht="30" customHeight="1">
      <c r="B11" s="25" t="s">
        <v>19</v>
      </c>
      <c r="C11" s="93" t="s">
        <v>37</v>
      </c>
      <c r="D11" s="93" t="s">
        <v>49</v>
      </c>
      <c r="E11" s="26">
        <v>21</v>
      </c>
      <c r="F11" s="26" t="s">
        <v>18</v>
      </c>
      <c r="G11" s="28">
        <v>13</v>
      </c>
      <c r="H11" s="26">
        <v>21</v>
      </c>
      <c r="I11" s="26" t="s">
        <v>18</v>
      </c>
      <c r="J11" s="28">
        <v>15</v>
      </c>
      <c r="K11" s="26"/>
      <c r="L11" s="26" t="s">
        <v>18</v>
      </c>
      <c r="M11" s="28"/>
      <c r="N11" s="29">
        <f>E11+H11+K11</f>
        <v>42</v>
      </c>
      <c r="O11" s="30">
        <f>G11+J11+M11</f>
        <v>28</v>
      </c>
      <c r="P11" s="31">
        <f>IF(E11&gt;G11,1,0)+IF(H11&gt;J11,1,0)+IF(K11&gt;M11,1,0)</f>
        <v>2</v>
      </c>
      <c r="Q11" s="26">
        <f>IF(E11&lt;G11,1,0)+IF(H11&lt;J11,1,0)+IF(K11&lt;M11,1,0)</f>
        <v>0</v>
      </c>
      <c r="R11" s="46">
        <f t="shared" si="0"/>
        <v>1</v>
      </c>
      <c r="S11" s="28">
        <f t="shared" si="0"/>
        <v>0</v>
      </c>
      <c r="T11" s="73"/>
    </row>
    <row r="12" spans="2:20" ht="30" customHeight="1" thickBot="1">
      <c r="B12" s="55" t="s">
        <v>25</v>
      </c>
      <c r="C12" s="94" t="s">
        <v>35</v>
      </c>
      <c r="D12" s="94" t="s">
        <v>50</v>
      </c>
      <c r="E12" s="56">
        <v>21</v>
      </c>
      <c r="F12" s="56" t="s">
        <v>18</v>
      </c>
      <c r="G12" s="57">
        <v>14</v>
      </c>
      <c r="H12" s="56">
        <v>21</v>
      </c>
      <c r="I12" s="56" t="s">
        <v>18</v>
      </c>
      <c r="J12" s="57">
        <v>14</v>
      </c>
      <c r="K12" s="56"/>
      <c r="L12" s="56" t="s">
        <v>18</v>
      </c>
      <c r="M12" s="57"/>
      <c r="N12" s="58">
        <f>E12+H12+K12</f>
        <v>42</v>
      </c>
      <c r="O12" s="59">
        <f>G12+J12+M12</f>
        <v>28</v>
      </c>
      <c r="P12" s="60">
        <f>IF(E12&gt;G12,1,0)+IF(H12&gt;J12,1,0)+IF(K12&gt;M12,1,0)</f>
        <v>2</v>
      </c>
      <c r="Q12" s="56">
        <f>IF(E12&lt;G12,1,0)+IF(H12&lt;J12,1,0)+IF(K12&lt;M12,1,0)</f>
        <v>0</v>
      </c>
      <c r="R12" s="61">
        <f t="shared" si="0"/>
        <v>1</v>
      </c>
      <c r="S12" s="57">
        <f t="shared" si="0"/>
        <v>0</v>
      </c>
      <c r="T12" s="74"/>
    </row>
    <row r="13" spans="2:20" ht="30" customHeight="1" thickBot="1">
      <c r="B13" s="62" t="s">
        <v>20</v>
      </c>
      <c r="C13" s="75"/>
      <c r="D13" s="75"/>
      <c r="E13" s="63"/>
      <c r="F13" s="64" t="s">
        <v>18</v>
      </c>
      <c r="G13" s="65"/>
      <c r="H13" s="63"/>
      <c r="I13" s="64" t="s">
        <v>18</v>
      </c>
      <c r="J13" s="65"/>
      <c r="K13" s="63"/>
      <c r="L13" s="64" t="s">
        <v>18</v>
      </c>
      <c r="M13" s="65"/>
      <c r="N13" s="66"/>
      <c r="O13" s="67"/>
      <c r="P13" s="68"/>
      <c r="Q13" s="69"/>
      <c r="R13" s="70"/>
      <c r="S13" s="71"/>
      <c r="T13" s="76"/>
    </row>
    <row r="14" spans="2:20" ht="34.5" customHeight="1" thickBot="1">
      <c r="B14" s="32" t="s">
        <v>8</v>
      </c>
      <c r="C14" s="109" t="str">
        <f>IF(R14&gt;S14,D4,IF(S14&gt;R14,D5,"remíza"))</f>
        <v>Keramika Chlumčany M1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10"/>
      <c r="N14" s="33">
        <f aca="true" t="shared" si="1" ref="N14:S14">SUM(N9:N13)</f>
        <v>184</v>
      </c>
      <c r="O14" s="34">
        <f t="shared" si="1"/>
        <v>142</v>
      </c>
      <c r="P14" s="33">
        <f t="shared" si="1"/>
        <v>7</v>
      </c>
      <c r="Q14" s="35">
        <f t="shared" si="1"/>
        <v>2</v>
      </c>
      <c r="R14" s="33">
        <f t="shared" si="1"/>
        <v>3</v>
      </c>
      <c r="S14" s="34">
        <f t="shared" si="1"/>
        <v>1</v>
      </c>
      <c r="T14" s="86"/>
    </row>
    <row r="15" spans="2:20" ht="15">
      <c r="B15" s="44"/>
      <c r="C15" s="50"/>
      <c r="D15" s="50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8" t="s">
        <v>9</v>
      </c>
    </row>
    <row r="16" spans="2:20" ht="12.75">
      <c r="B16" s="87" t="s">
        <v>10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</row>
    <row r="17" spans="2:20" ht="12.75"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</row>
    <row r="18" spans="2:20" ht="19.5" customHeight="1">
      <c r="B18" s="40" t="s">
        <v>11</v>
      </c>
      <c r="C18" s="50" t="s">
        <v>21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</row>
    <row r="19" spans="2:20" ht="19.5" customHeight="1">
      <c r="B19" s="41"/>
      <c r="C19" s="50" t="s">
        <v>21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</row>
    <row r="20" spans="2:20" ht="12.75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2:21" ht="12.75">
      <c r="B21" s="42" t="s">
        <v>12</v>
      </c>
      <c r="C21" s="50"/>
      <c r="D21" s="88"/>
      <c r="E21" s="42" t="s">
        <v>13</v>
      </c>
      <c r="F21" s="42"/>
      <c r="G21" s="42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3">
    <mergeCell ref="C14:M14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2:20" ht="19.5" customHeight="1" thickBot="1">
      <c r="B3" s="5" t="s">
        <v>1</v>
      </c>
      <c r="C3" s="6"/>
      <c r="D3" s="96" t="s">
        <v>31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8"/>
    </row>
    <row r="4" spans="2:20" ht="19.5" customHeight="1" thickTop="1">
      <c r="B4" s="7" t="s">
        <v>3</v>
      </c>
      <c r="C4" s="8"/>
      <c r="D4" s="99" t="s">
        <v>30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1"/>
      <c r="Q4" s="121" t="s">
        <v>14</v>
      </c>
      <c r="R4" s="122"/>
      <c r="S4" s="10"/>
      <c r="T4" s="51">
        <v>43540</v>
      </c>
    </row>
    <row r="5" spans="2:20" ht="19.5" customHeight="1">
      <c r="B5" s="7" t="s">
        <v>4</v>
      </c>
      <c r="C5" s="11"/>
      <c r="D5" s="104" t="s">
        <v>32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6"/>
      <c r="Q5" s="123" t="s">
        <v>2</v>
      </c>
      <c r="R5" s="124"/>
      <c r="S5" s="9"/>
      <c r="T5" s="52" t="s">
        <v>27</v>
      </c>
    </row>
    <row r="6" spans="2:20" ht="19.5" customHeight="1" thickBot="1">
      <c r="B6" s="12" t="s">
        <v>5</v>
      </c>
      <c r="C6" s="13"/>
      <c r="D6" s="111" t="s">
        <v>26</v>
      </c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3"/>
      <c r="Q6" s="114" t="s">
        <v>23</v>
      </c>
      <c r="R6" s="125"/>
      <c r="S6" s="53"/>
      <c r="T6" s="54" t="s">
        <v>22</v>
      </c>
    </row>
    <row r="7" spans="2:20" ht="24.75" customHeight="1">
      <c r="B7" s="14"/>
      <c r="C7" s="15" t="str">
        <f>D4</f>
        <v>TJ Sokol Doubravka M</v>
      </c>
      <c r="D7" s="15" t="str">
        <f>D5</f>
        <v>Keramika Chlumčany M2</v>
      </c>
      <c r="E7" s="116" t="s">
        <v>6</v>
      </c>
      <c r="F7" s="117"/>
      <c r="G7" s="117"/>
      <c r="H7" s="117"/>
      <c r="I7" s="117"/>
      <c r="J7" s="117"/>
      <c r="K7" s="117"/>
      <c r="L7" s="117"/>
      <c r="M7" s="118"/>
      <c r="N7" s="119" t="s">
        <v>15</v>
      </c>
      <c r="O7" s="126"/>
      <c r="P7" s="119" t="s">
        <v>16</v>
      </c>
      <c r="Q7" s="126"/>
      <c r="R7" s="119" t="s">
        <v>17</v>
      </c>
      <c r="S7" s="126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22"/>
      <c r="O8" s="23"/>
      <c r="P8" s="22"/>
      <c r="Q8" s="23"/>
      <c r="R8" s="22"/>
      <c r="S8" s="23"/>
      <c r="T8" s="24"/>
    </row>
    <row r="9" spans="2:20" ht="30" customHeight="1" thickTop="1">
      <c r="B9" s="25" t="s">
        <v>20</v>
      </c>
      <c r="C9" s="91" t="s">
        <v>39</v>
      </c>
      <c r="D9" s="90" t="s">
        <v>43</v>
      </c>
      <c r="E9" s="26">
        <v>21</v>
      </c>
      <c r="F9" s="27" t="s">
        <v>18</v>
      </c>
      <c r="G9" s="28">
        <v>15</v>
      </c>
      <c r="H9" s="26">
        <v>21</v>
      </c>
      <c r="I9" s="27" t="s">
        <v>18</v>
      </c>
      <c r="J9" s="28">
        <v>5</v>
      </c>
      <c r="K9" s="26"/>
      <c r="L9" s="27" t="s">
        <v>18</v>
      </c>
      <c r="M9" s="28"/>
      <c r="N9" s="29">
        <f>E9+H9+K9</f>
        <v>42</v>
      </c>
      <c r="O9" s="30">
        <f>G9+J9+M9</f>
        <v>20</v>
      </c>
      <c r="P9" s="31">
        <f>IF(E9&gt;G9,1,0)+IF(H9&gt;J9,1,0)+IF(K9&gt;M9,1,0)</f>
        <v>2</v>
      </c>
      <c r="Q9" s="26">
        <f>IF(E9&lt;G9,1,0)+IF(H9&lt;J9,1,0)+IF(K9&lt;M9,1,0)</f>
        <v>0</v>
      </c>
      <c r="R9" s="45">
        <f>IF(P9=2,1,0)</f>
        <v>1</v>
      </c>
      <c r="S9" s="28">
        <f>IF(Q9=2,1,0)</f>
        <v>0</v>
      </c>
      <c r="T9" s="73" t="s">
        <v>51</v>
      </c>
    </row>
    <row r="10" spans="2:20" ht="30" customHeight="1">
      <c r="B10" s="25" t="s">
        <v>24</v>
      </c>
      <c r="C10" s="90" t="s">
        <v>40</v>
      </c>
      <c r="D10" s="90" t="s">
        <v>44</v>
      </c>
      <c r="E10" s="26">
        <v>21</v>
      </c>
      <c r="F10" s="26" t="s">
        <v>18</v>
      </c>
      <c r="G10" s="28">
        <v>13</v>
      </c>
      <c r="H10" s="26">
        <v>21</v>
      </c>
      <c r="I10" s="26" t="s">
        <v>18</v>
      </c>
      <c r="J10" s="28">
        <v>14</v>
      </c>
      <c r="K10" s="26"/>
      <c r="L10" s="26" t="s">
        <v>18</v>
      </c>
      <c r="M10" s="28"/>
      <c r="N10" s="29">
        <f>E10+H10+K10</f>
        <v>42</v>
      </c>
      <c r="O10" s="30">
        <f>G10+J10+M10</f>
        <v>27</v>
      </c>
      <c r="P10" s="31">
        <f>IF(E10&gt;G10,1,0)+IF(H10&gt;J10,1,0)+IF(K10&gt;M10,1,0)</f>
        <v>2</v>
      </c>
      <c r="Q10" s="26">
        <f>IF(E10&lt;G10,1,0)+IF(H10&lt;J10,1,0)+IF(K10&lt;M10,1,0)</f>
        <v>0</v>
      </c>
      <c r="R10" s="46">
        <f aca="true" t="shared" si="0" ref="R10:S13">IF(P10=2,1,0)</f>
        <v>1</v>
      </c>
      <c r="S10" s="28">
        <f t="shared" si="0"/>
        <v>0</v>
      </c>
      <c r="T10" s="73"/>
    </row>
    <row r="11" spans="2:20" ht="30" customHeight="1">
      <c r="B11" s="25" t="s">
        <v>19</v>
      </c>
      <c r="C11" s="90" t="s">
        <v>41</v>
      </c>
      <c r="D11" s="90" t="s">
        <v>45</v>
      </c>
      <c r="E11" s="26"/>
      <c r="F11" s="26" t="s">
        <v>18</v>
      </c>
      <c r="G11" s="28"/>
      <c r="H11" s="26"/>
      <c r="I11" s="26" t="s">
        <v>18</v>
      </c>
      <c r="J11" s="28"/>
      <c r="K11" s="26"/>
      <c r="L11" s="26" t="s">
        <v>18</v>
      </c>
      <c r="M11" s="28"/>
      <c r="N11" s="29">
        <f>E11+H11+K11</f>
        <v>0</v>
      </c>
      <c r="O11" s="30">
        <f>G11+J11+M11</f>
        <v>0</v>
      </c>
      <c r="P11" s="31">
        <f>IF(E11&gt;G11,1,0)+IF(H11&gt;J11,1,0)+IF(K11&gt;M11,1,0)</f>
        <v>0</v>
      </c>
      <c r="Q11" s="26">
        <f>IF(E11&lt;G11,1,0)+IF(H11&lt;J11,1,0)+IF(K11&lt;M11,1,0)</f>
        <v>0</v>
      </c>
      <c r="R11" s="46">
        <f t="shared" si="0"/>
        <v>0</v>
      </c>
      <c r="S11" s="28">
        <f t="shared" si="0"/>
        <v>0</v>
      </c>
      <c r="T11" s="73"/>
    </row>
    <row r="12" spans="2:20" ht="30" customHeight="1" thickBot="1">
      <c r="B12" s="55" t="s">
        <v>25</v>
      </c>
      <c r="C12" s="92" t="s">
        <v>42</v>
      </c>
      <c r="D12" s="92" t="s">
        <v>46</v>
      </c>
      <c r="E12" s="56">
        <v>21</v>
      </c>
      <c r="F12" s="56" t="s">
        <v>18</v>
      </c>
      <c r="G12" s="57">
        <v>4</v>
      </c>
      <c r="H12" s="56">
        <v>21</v>
      </c>
      <c r="I12" s="56" t="s">
        <v>18</v>
      </c>
      <c r="J12" s="57">
        <v>9</v>
      </c>
      <c r="K12" s="56"/>
      <c r="L12" s="56" t="s">
        <v>18</v>
      </c>
      <c r="M12" s="57"/>
      <c r="N12" s="58">
        <f>E12+H12+K12</f>
        <v>42</v>
      </c>
      <c r="O12" s="59">
        <f>G12+J12+M12</f>
        <v>13</v>
      </c>
      <c r="P12" s="60">
        <f>IF(E12&gt;G12,1,0)+IF(H12&gt;J12,1,0)+IF(K12&gt;M12,1,0)</f>
        <v>2</v>
      </c>
      <c r="Q12" s="56">
        <f>IF(E12&lt;G12,1,0)+IF(H12&lt;J12,1,0)+IF(K12&lt;M12,1,0)</f>
        <v>0</v>
      </c>
      <c r="R12" s="61">
        <f t="shared" si="0"/>
        <v>1</v>
      </c>
      <c r="S12" s="57">
        <f t="shared" si="0"/>
        <v>0</v>
      </c>
      <c r="T12" s="74" t="s">
        <v>52</v>
      </c>
    </row>
    <row r="13" spans="2:20" ht="30" customHeight="1" thickBot="1">
      <c r="B13" s="62" t="s">
        <v>20</v>
      </c>
      <c r="C13" s="75"/>
      <c r="D13" s="75"/>
      <c r="E13" s="63"/>
      <c r="F13" s="64" t="s">
        <v>18</v>
      </c>
      <c r="G13" s="65"/>
      <c r="H13" s="63"/>
      <c r="I13" s="64" t="s">
        <v>18</v>
      </c>
      <c r="J13" s="65"/>
      <c r="K13" s="63"/>
      <c r="L13" s="64" t="s">
        <v>18</v>
      </c>
      <c r="M13" s="65"/>
      <c r="N13" s="66">
        <f>E13+H13+K13</f>
        <v>0</v>
      </c>
      <c r="O13" s="67">
        <f>G13+J13+M13</f>
        <v>0</v>
      </c>
      <c r="P13" s="68">
        <f>IF(E13&gt;G13,1,0)+IF(H13&gt;J13,1,0)+IF(K13&gt;M13,1,0)</f>
        <v>0</v>
      </c>
      <c r="Q13" s="69">
        <f>IF(E13&lt;G13,1,0)+IF(H13&lt;J13,1,0)+IF(K13&lt;M13,1,0)</f>
        <v>0</v>
      </c>
      <c r="R13" s="70">
        <f t="shared" si="0"/>
        <v>0</v>
      </c>
      <c r="S13" s="71">
        <f t="shared" si="0"/>
        <v>0</v>
      </c>
      <c r="T13" s="76"/>
    </row>
    <row r="14" spans="2:20" ht="34.5" customHeight="1" thickBot="1">
      <c r="B14" s="32" t="s">
        <v>8</v>
      </c>
      <c r="C14" s="109" t="str">
        <f>IF(R14&gt;S14,D4,IF(S14&gt;R14,D5,"remíza"))</f>
        <v>TJ Sokol Doubravka M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10"/>
      <c r="N14" s="33">
        <f aca="true" t="shared" si="1" ref="N14:S14">SUM(N9:N13)</f>
        <v>126</v>
      </c>
      <c r="O14" s="34">
        <f t="shared" si="1"/>
        <v>60</v>
      </c>
      <c r="P14" s="33">
        <f t="shared" si="1"/>
        <v>6</v>
      </c>
      <c r="Q14" s="35">
        <f t="shared" si="1"/>
        <v>0</v>
      </c>
      <c r="R14" s="33">
        <f t="shared" si="1"/>
        <v>3</v>
      </c>
      <c r="S14" s="34">
        <f t="shared" si="1"/>
        <v>0</v>
      </c>
      <c r="T14" s="49"/>
    </row>
    <row r="15" spans="2:20" ht="15">
      <c r="B15" s="44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8" t="s">
        <v>9</v>
      </c>
    </row>
    <row r="16" spans="2:20" ht="12.75">
      <c r="B16" s="39" t="s">
        <v>10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spans="2:20" ht="12.75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spans="2:20" ht="19.5" customHeight="1">
      <c r="B18" s="40" t="s">
        <v>11</v>
      </c>
      <c r="C18" s="50" t="s">
        <v>21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</row>
    <row r="19" spans="2:20" ht="19.5" customHeight="1">
      <c r="B19" s="41"/>
      <c r="C19" s="50" t="s">
        <v>21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spans="2:20" ht="12.75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spans="2:21" ht="12.75">
      <c r="B21" s="42" t="s">
        <v>12</v>
      </c>
      <c r="C21" s="36"/>
      <c r="D21" s="43"/>
      <c r="E21" s="42" t="s">
        <v>13</v>
      </c>
      <c r="F21" s="42"/>
      <c r="G21" s="42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3">
    <mergeCell ref="C14:M14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sk</cp:lastModifiedBy>
  <cp:lastPrinted>2019-03-16T16:24:11Z</cp:lastPrinted>
  <dcterms:created xsi:type="dcterms:W3CDTF">1996-11-18T12:18:44Z</dcterms:created>
  <dcterms:modified xsi:type="dcterms:W3CDTF">2019-03-18T16:00:39Z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ebac993-578d-4fb6-a024-e1968d57a18c_Enabled">
    <vt:lpwstr>True</vt:lpwstr>
  </property>
  <property fmtid="{D5CDD505-2E9C-101B-9397-08002B2CF9AE}" pid="3" name="MSIP_Label_1ebac993-578d-4fb6-a024-e1968d57a18c_SiteId">
    <vt:lpwstr>ae4df1f7-611e-444f-897e-f964e1205171</vt:lpwstr>
  </property>
  <property fmtid="{D5CDD505-2E9C-101B-9397-08002B2CF9AE}" pid="4" name="MSIP_Label_1ebac993-578d-4fb6-a024-e1968d57a18c_Owner">
    <vt:lpwstr>ms500002@ncr.com</vt:lpwstr>
  </property>
  <property fmtid="{D5CDD505-2E9C-101B-9397-08002B2CF9AE}" pid="5" name="MSIP_Label_1ebac993-578d-4fb6-a024-e1968d57a18c_SetDate">
    <vt:lpwstr>2019-03-16T08:31:31.4313058Z</vt:lpwstr>
  </property>
  <property fmtid="{D5CDD505-2E9C-101B-9397-08002B2CF9AE}" pid="6" name="MSIP_Label_1ebac993-578d-4fb6-a024-e1968d57a18c_Name">
    <vt:lpwstr>Personal</vt:lpwstr>
  </property>
  <property fmtid="{D5CDD505-2E9C-101B-9397-08002B2CF9AE}" pid="7" name="MSIP_Label_1ebac993-578d-4fb6-a024-e1968d57a18c_Application">
    <vt:lpwstr>Microsoft Azure Information Protection</vt:lpwstr>
  </property>
  <property fmtid="{D5CDD505-2E9C-101B-9397-08002B2CF9AE}" pid="8" name="MSIP_Label_1ebac993-578d-4fb6-a024-e1968d57a18c_Extended_MSFT_Method">
    <vt:lpwstr>Manual</vt:lpwstr>
  </property>
  <property fmtid="{D5CDD505-2E9C-101B-9397-08002B2CF9AE}" pid="9" name="Sensitivity">
    <vt:lpwstr>Personal</vt:lpwstr>
  </property>
</Properties>
</file>